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showInkAnnotation="0" defaultThemeVersion="124226"/>
  <mc:AlternateContent xmlns:mc="http://schemas.openxmlformats.org/markup-compatibility/2006">
    <mc:Choice Requires="x15">
      <x15ac:absPath xmlns:x15ac="http://schemas.microsoft.com/office/spreadsheetml/2010/11/ac" url="https://migros.sharepoint.com/sites/gmz_ARG_D2_503_Halle550/Shared Documents/2025_06_25-27_Organizers_SG_mkr/Catering/Aussteller/Formulare/"/>
    </mc:Choice>
  </mc:AlternateContent>
  <xr:revisionPtr revIDLastSave="332" documentId="8_{7E0C37BF-97BF-4F85-BE20-480201C1EE32}" xr6:coauthVersionLast="47" xr6:coauthVersionMax="47" xr10:uidLastSave="{B4724391-060A-4CE8-9540-97B3D2EC0460}"/>
  <bookViews>
    <workbookView xWindow="-110" yWindow="-110" windowWidth="19420" windowHeight="10300" xr2:uid="{00000000-000D-0000-FFFF-FFFF00000000}"/>
  </bookViews>
  <sheets>
    <sheet name="Bestellformular" sheetId="1" r:id="rId1"/>
  </sheets>
  <definedNames>
    <definedName name="_xlnm.Print_Area" localSheetId="0">Bestellformular!$A$1:$N$129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8" i="1" l="1"/>
  <c r="I79" i="1"/>
  <c r="I80" i="1"/>
  <c r="I81" i="1"/>
  <c r="I82" i="1"/>
  <c r="I83" i="1"/>
  <c r="I84" i="1"/>
  <c r="I85" i="1"/>
  <c r="I86" i="1"/>
  <c r="J86" i="1" s="1"/>
  <c r="I87" i="1"/>
  <c r="J87" i="1" s="1"/>
  <c r="I88" i="1"/>
  <c r="L43" i="1"/>
  <c r="L45" i="1"/>
  <c r="L46" i="1"/>
  <c r="L47" i="1"/>
  <c r="L49" i="1"/>
  <c r="L50" i="1"/>
  <c r="L51" i="1"/>
  <c r="L53" i="1"/>
  <c r="L54" i="1"/>
  <c r="M54" i="1" s="1"/>
  <c r="L55" i="1"/>
  <c r="L57" i="1"/>
  <c r="L58" i="1"/>
  <c r="E105" i="1"/>
  <c r="E106" i="1"/>
  <c r="M98" i="1" l="1"/>
  <c r="E104" i="1" l="1"/>
  <c r="L67" i="1"/>
  <c r="M55" i="1"/>
  <c r="M53" i="1"/>
  <c r="M50" i="1"/>
  <c r="M51" i="1"/>
  <c r="M49" i="1"/>
  <c r="M46" i="1"/>
  <c r="M47" i="1"/>
  <c r="M45" i="1"/>
  <c r="L42" i="1"/>
  <c r="L34" i="1"/>
  <c r="L35" i="1"/>
  <c r="L36" i="1"/>
  <c r="L37" i="1"/>
  <c r="L38" i="1"/>
  <c r="L39" i="1"/>
  <c r="L40" i="1"/>
  <c r="L33" i="1"/>
  <c r="L26" i="1"/>
  <c r="L25" i="1"/>
  <c r="L23" i="1"/>
  <c r="L22" i="1"/>
  <c r="L21" i="1"/>
  <c r="L20" i="1"/>
  <c r="L18" i="1"/>
  <c r="L17" i="1"/>
  <c r="L16" i="1"/>
  <c r="M16" i="1" s="1"/>
  <c r="M100" i="1" l="1"/>
  <c r="M99" i="1"/>
  <c r="I100" i="1"/>
  <c r="I99" i="1"/>
  <c r="I98" i="1"/>
  <c r="J81" i="1"/>
  <c r="M37" i="1" l="1"/>
  <c r="M38" i="1"/>
  <c r="M58" i="1"/>
  <c r="M57" i="1"/>
  <c r="M43" i="1"/>
  <c r="M42" i="1"/>
  <c r="M40" i="1"/>
  <c r="M39" i="1"/>
  <c r="M36" i="1"/>
  <c r="M35" i="1"/>
  <c r="M34" i="1"/>
  <c r="M33" i="1"/>
  <c r="L68" i="1" l="1"/>
  <c r="M68" i="1" s="1"/>
  <c r="E98" i="1"/>
  <c r="C104" i="1" s="1"/>
  <c r="G104" i="1" s="1"/>
  <c r="L108" i="1" l="1"/>
  <c r="E99" i="1"/>
  <c r="C105" i="1" s="1"/>
  <c r="G105" i="1" s="1"/>
  <c r="E100" i="1"/>
  <c r="C106" i="1" s="1"/>
  <c r="G106" i="1" s="1"/>
  <c r="M20" i="1" l="1"/>
  <c r="M21" i="1"/>
  <c r="M22" i="1"/>
  <c r="M23" i="1"/>
  <c r="J78" i="1" l="1"/>
  <c r="J79" i="1"/>
  <c r="J80" i="1"/>
  <c r="J85" i="1"/>
  <c r="L69" i="1" l="1"/>
  <c r="L70" i="1"/>
  <c r="M26" i="1"/>
  <c r="J4" i="1" l="1"/>
  <c r="J82" i="1" l="1"/>
  <c r="J83" i="1"/>
  <c r="J84" i="1"/>
  <c r="J88" i="1"/>
  <c r="M69" i="1"/>
  <c r="M70" i="1"/>
  <c r="M67" i="1"/>
  <c r="M25" i="1"/>
  <c r="M17" i="1"/>
  <c r="M18" i="1"/>
  <c r="L60" i="1" l="1"/>
  <c r="I91" i="1"/>
  <c r="L72" i="1"/>
  <c r="L117" i="1" l="1"/>
</calcChain>
</file>

<file path=xl/sharedStrings.xml><?xml version="1.0" encoding="utf-8"?>
<sst xmlns="http://schemas.openxmlformats.org/spreadsheetml/2006/main" count="251" uniqueCount="132">
  <si>
    <t>Artikel</t>
  </si>
  <si>
    <t>in CHF</t>
  </si>
  <si>
    <t>Total</t>
  </si>
  <si>
    <t>Total Packages in CHF exkl. MwSt.</t>
  </si>
  <si>
    <t>1 Set</t>
  </si>
  <si>
    <t>50 Stk.</t>
  </si>
  <si>
    <t>1 Stk.</t>
  </si>
  <si>
    <t>1 Beutel</t>
  </si>
  <si>
    <t>Getränke</t>
  </si>
  <si>
    <t>Coca Cola</t>
  </si>
  <si>
    <t>33cl</t>
  </si>
  <si>
    <t>Coca Cola zero</t>
  </si>
  <si>
    <t>10cl</t>
  </si>
  <si>
    <t>1l</t>
  </si>
  <si>
    <t>20cl</t>
  </si>
  <si>
    <t>1 Box</t>
  </si>
  <si>
    <t>Uszit - Feldschlösschen</t>
  </si>
  <si>
    <t>Cardinal alkoholfrei - Feldschlösschen</t>
  </si>
  <si>
    <t>100cl</t>
  </si>
  <si>
    <t>sponsoring@organizers.ch</t>
  </si>
  <si>
    <t>75cl</t>
  </si>
  <si>
    <t>Prosecco L`Anima di Vergani (IT)</t>
  </si>
  <si>
    <t>Franciacorta Cuvée Prestige DOCG (IT)</t>
  </si>
  <si>
    <t>Prosecco Bottega Brut Alexander Treviso DOC (IT)</t>
  </si>
  <si>
    <t>Roero Arneis DOCG (IT)</t>
  </si>
  <si>
    <t>Simue Verdejo DO (ES)</t>
  </si>
  <si>
    <t>Tra noi rosso DOC (CH)</t>
  </si>
  <si>
    <t>Tra Noi Bianco DOC (CH)</t>
  </si>
  <si>
    <t>Barbera D'Asti DOCG (IT)</t>
  </si>
  <si>
    <t>Rioja Crianza DOCa (ES)</t>
  </si>
  <si>
    <t>Catering order form for exhibition booths</t>
  </si>
  <si>
    <t xml:space="preserve">Name of company: </t>
  </si>
  <si>
    <t>Address:</t>
  </si>
  <si>
    <t>Contact:</t>
  </si>
  <si>
    <t xml:space="preserve">Phone: </t>
  </si>
  <si>
    <t>Company</t>
  </si>
  <si>
    <t>Billing address</t>
  </si>
  <si>
    <t>Phone:</t>
  </si>
  <si>
    <t>Packages for 10 People</t>
  </si>
  <si>
    <t>Item</t>
  </si>
  <si>
    <t>Unit</t>
  </si>
  <si>
    <t>Price</t>
  </si>
  <si>
    <t>Number of items</t>
  </si>
  <si>
    <t>4pm</t>
  </si>
  <si>
    <t>7am</t>
  </si>
  <si>
    <t>Day 1</t>
  </si>
  <si>
    <t>Day 2</t>
  </si>
  <si>
    <t>Day 3</t>
  </si>
  <si>
    <t>11am</t>
  </si>
  <si>
    <t>6:30am</t>
  </si>
  <si>
    <t>Items</t>
  </si>
  <si>
    <t>Total Price</t>
  </si>
  <si>
    <t>Booth Nr.</t>
  </si>
  <si>
    <t>Breakfast</t>
  </si>
  <si>
    <t>Lunch</t>
  </si>
  <si>
    <t>Sweets</t>
  </si>
  <si>
    <t>1 Pac.</t>
  </si>
  <si>
    <r>
      <rPr>
        <b/>
        <sz val="8"/>
        <color theme="1"/>
        <rFont val="Arial"/>
        <family val="2"/>
      </rPr>
      <t xml:space="preserve">Lunchpackage I </t>
    </r>
    <r>
      <rPr>
        <sz val="8"/>
        <color theme="1"/>
        <rFont val="Arial"/>
        <family val="2"/>
      </rPr>
      <t xml:space="preserve">                                                             (10 People)
Cheese and meat platter (pork) incl. bread rolls               120 gr. p.p.                                                                                                                  
1x paper napkins                                                                     50 pcs. (excl. plates &amp; cuttlery)</t>
    </r>
  </si>
  <si>
    <r>
      <rPr>
        <b/>
        <sz val="8"/>
        <color theme="1"/>
        <rFont val="Arial"/>
        <family val="2"/>
      </rPr>
      <t xml:space="preserve">Breakfast III     </t>
    </r>
    <r>
      <rPr>
        <sz val="8"/>
        <color theme="1"/>
        <rFont val="Arial"/>
        <family val="2"/>
      </rPr>
      <t xml:space="preserve">                                                                (10 People)
Mixed mini sandwiches (veggie/ meat)                           total 10 pcs.
Fruit skewers                                                                          10 pcs. </t>
    </r>
  </si>
  <si>
    <r>
      <rPr>
        <b/>
        <sz val="8"/>
        <color theme="1"/>
        <rFont val="Arial"/>
        <family val="2"/>
      </rPr>
      <t xml:space="preserve">Breakfast II  </t>
    </r>
    <r>
      <rPr>
        <sz val="8"/>
        <color theme="1"/>
        <rFont val="Arial"/>
        <family val="2"/>
      </rPr>
      <t xml:space="preserve">                                                                  (10 People)	
Mixed mini croissants                                                   total 10 pcs. Mini chocolate bread roll                                                      10 pcs. Fruit bowl                                                                      approx. 1 kg    </t>
    </r>
  </si>
  <si>
    <r>
      <rPr>
        <b/>
        <sz val="8"/>
        <color theme="1"/>
        <rFont val="Arial"/>
        <family val="2"/>
      </rPr>
      <t xml:space="preserve">Breakfast I   </t>
    </r>
    <r>
      <rPr>
        <sz val="8"/>
        <color theme="1"/>
        <rFont val="Arial"/>
        <family val="2"/>
      </rPr>
      <t xml:space="preserve">                                                                    (10 People)
Mixed swiss canapès                                                             16 pcs.
Dawn Red Smoothie                                                                5 pcs.
Green Smoothie                                                                       5 pcs.</t>
    </r>
  </si>
  <si>
    <r>
      <rPr>
        <b/>
        <sz val="8"/>
        <color theme="1"/>
        <rFont val="Arial"/>
        <family val="2"/>
      </rPr>
      <t xml:space="preserve">Lunchpackage II   </t>
    </r>
    <r>
      <rPr>
        <sz val="8"/>
        <color theme="1"/>
        <rFont val="Arial"/>
        <family val="2"/>
      </rPr>
      <t xml:space="preserve">                                                          (10 People)
Mini brioche hearts, various fillings
Ham mousse, cream cheese mousse, tuna mousse       total 21 pcs.
Poke Bowl
Cous cous, tomato, cucumber, edamame, feta cheese    10 portions
Blueberry skyr cake                                                                  5 pcs.
Midi raspberry tartlets                                                               5 pcs.
1x paper napkins                                                                     50 pcs.</t>
    </r>
  </si>
  <si>
    <r>
      <rPr>
        <b/>
        <sz val="8"/>
        <color theme="1"/>
        <rFont val="Arial"/>
        <family val="2"/>
      </rPr>
      <t xml:space="preserve">Lunchpackage III  </t>
    </r>
    <r>
      <rPr>
        <sz val="8"/>
        <color theme="1"/>
        <rFont val="Arial"/>
        <family val="2"/>
      </rPr>
      <t xml:space="preserve">                                                           (10 People)
Züri Chorn (baguette 45 cm) cut into canapés
with roast beef, ajvar                                                              20 pcs.
Vegan fresh oregano focaccia (50 cm) cut into canapés
Grilled vegetables, chimi churri, rocket salad                         20 pcs.
.
1x paper napkins                                                                    50 pcs.</t>
    </r>
  </si>
  <si>
    <r>
      <rPr>
        <b/>
        <sz val="8"/>
        <color theme="1"/>
        <rFont val="Arial"/>
        <family val="2"/>
      </rPr>
      <t xml:space="preserve">Canapés lunch   </t>
    </r>
    <r>
      <rPr>
        <sz val="8"/>
        <color theme="1"/>
        <rFont val="Arial"/>
        <family val="2"/>
      </rPr>
      <t xml:space="preserve">                                                             (10 People)
Mini salted cornets (vegan)                                             total 25 pcs.
Mini crêpes filled                                                              total 25 pcs.
Mini Chorizo Cookie                                                         total 10 pcs.
1x paper napkins                                                                      50 pcs.</t>
    </r>
  </si>
  <si>
    <r>
      <rPr>
        <b/>
        <sz val="8"/>
        <color theme="1"/>
        <rFont val="Arial"/>
        <family val="2"/>
      </rPr>
      <t xml:space="preserve">Sweet snacks I       </t>
    </r>
    <r>
      <rPr>
        <sz val="8"/>
        <color theme="1"/>
        <rFont val="Arial"/>
        <family val="2"/>
      </rPr>
      <t xml:space="preserve">                                                        (10 people)
Mixed salted muffins                                                                              (ham &amp; cheese, tomato basil, chicken bacon,                                  goat cheese spinach pesto)                                                 10 pcs.
Mini eclaire mango-passionfruit                                            10 pcs. 
Mini Paris-Brest                                                                    10 pcs.</t>
    </r>
  </si>
  <si>
    <r>
      <rPr>
        <b/>
        <sz val="8"/>
        <color theme="1"/>
        <rFont val="Arial"/>
        <family val="2"/>
      </rPr>
      <t xml:space="preserve">Sweet snacks II      </t>
    </r>
    <r>
      <rPr>
        <sz val="8"/>
        <color theme="1"/>
        <rFont val="Arial"/>
        <family val="2"/>
      </rPr>
      <t xml:space="preserve">                                                         (10 people)
Berry etagere                                                            12 Port. Berries
Blueberries, strawberries, cape gooseberries, blue grapes</t>
    </r>
  </si>
  <si>
    <t>Sparkling mineral water</t>
  </si>
  <si>
    <t>Still mineral water</t>
  </si>
  <si>
    <t>vegan homemade smoothie (PET-bottle)</t>
  </si>
  <si>
    <t>veganer homemade smoothie (glass carafe, incl. mini-PET-cups)</t>
  </si>
  <si>
    <t>Apple spritzer</t>
  </si>
  <si>
    <t>Orange juice</t>
  </si>
  <si>
    <t>Coffee-capsules Box à 50 capsules (incl. sugar, Assugrin &amp;  cream)</t>
  </si>
  <si>
    <t>Tea box with 12 Tea portions (3 diferent kinds)</t>
  </si>
  <si>
    <t>Soft beverages</t>
  </si>
  <si>
    <t xml:space="preserve">Coffee / Tea </t>
  </si>
  <si>
    <t>Prosecco</t>
  </si>
  <si>
    <t>White wine</t>
  </si>
  <si>
    <t>Red wine</t>
  </si>
  <si>
    <t>Beer</t>
  </si>
  <si>
    <t>Date</t>
  </si>
  <si>
    <t>Total food an beverages in CHF excl. Vat.</t>
  </si>
  <si>
    <t>Booth equipment</t>
  </si>
  <si>
    <r>
      <rPr>
        <b/>
        <sz val="8"/>
        <color theme="1"/>
        <rFont val="Arial"/>
        <family val="2"/>
      </rPr>
      <t>Premium</t>
    </r>
    <r>
      <rPr>
        <sz val="8"/>
        <color theme="1"/>
        <rFont val="Arial"/>
        <family val="2"/>
      </rPr>
      <t xml:space="preserve">
1x Nespresso single coffee machine
3x Nespresso box with 50 capsules each (Forte, Leggero, Decaf.)
1x coffee set
30 cups, saucers and spoons each
1x espresso set
30 cups, saucers, spoons each
1x coffee/espresso cup incl. stirrers (50 pcs. each)
1x water 0.8L glass, 12 still btl..
1x water 0.8L glass, 12 sparkling water btl.
1x water glass set (1 rack)</t>
    </r>
  </si>
  <si>
    <r>
      <rPr>
        <b/>
        <sz val="8"/>
        <color theme="1"/>
        <rFont val="Arial"/>
        <family val="2"/>
      </rPr>
      <t>Standard</t>
    </r>
    <r>
      <rPr>
        <sz val="8"/>
        <color theme="1"/>
        <rFont val="Arial"/>
        <family val="2"/>
      </rPr>
      <t xml:space="preserve">	
1x Nespresso single coffee machine
3x Nespresso box with 50 capsules each (Forte, Leggero, Decaf.)
1x coffee set	
30 cups, saucers and spoons each
1x espresso set
30 cups, saucers, spoons each
1x water 0.35L glass 24 still
1x water 0.35L glass 24 sparkling</t>
    </r>
  </si>
  <si>
    <r>
      <rPr>
        <b/>
        <sz val="8"/>
        <color theme="1"/>
        <rFont val="Arial"/>
        <family val="2"/>
      </rPr>
      <t xml:space="preserve">Basic  II	</t>
    </r>
    <r>
      <rPr>
        <sz val="8"/>
        <color theme="1"/>
        <rFont val="Arial"/>
        <family val="2"/>
      </rPr>
      <t xml:space="preserve">
1x Nespresso single coffee machine incl. sugar &amp; cream
3x Nespresso box with 50 capsules each (Forte, Leggero, Decaf.)
1x coffee/espresso cup incl. stirrers (50 pcs. each)      	
1x water 0.5L PET 24-pack still
1x water 0.5L PET 24-pack sparkling</t>
    </r>
  </si>
  <si>
    <r>
      <rPr>
        <b/>
        <sz val="8"/>
        <color theme="1"/>
        <rFont val="Arial"/>
        <family val="2"/>
      </rPr>
      <t>Basic  I</t>
    </r>
    <r>
      <rPr>
        <sz val="8"/>
        <color theme="1"/>
        <rFont val="Arial"/>
        <family val="2"/>
      </rPr>
      <t xml:space="preserve">	
1x water 0.5L PET 24-pack still
1x water 0.5L PET 24-pack sparkling</t>
    </r>
  </si>
  <si>
    <t>The number of Coffee machines is limited and will be distributed according to “First come, First serve”.</t>
  </si>
  <si>
    <t>Infrastructure</t>
  </si>
  <si>
    <t>8am</t>
  </si>
  <si>
    <t>16 pm</t>
  </si>
  <si>
    <t>Coffee set (cups, plates, spoons, 30 pcs each)</t>
  </si>
  <si>
    <t>Espresso set (cups, plates, spoon, 30 pcs each)</t>
  </si>
  <si>
    <t>Coffee /Espresso paper cups (incl. stirrer, 50 pcs each)</t>
  </si>
  <si>
    <t>Plates, forks and knives (30 pcs each)</t>
  </si>
  <si>
    <t>Paper napkins</t>
  </si>
  <si>
    <t>Tablecloth 180cm x 180cm</t>
  </si>
  <si>
    <t>Tablecloth 130cm x 280cm</t>
  </si>
  <si>
    <t>Water glass</t>
  </si>
  <si>
    <t>Bottle opener - deposit</t>
  </si>
  <si>
    <t>Ice bucket (served with ice and service cloth)</t>
  </si>
  <si>
    <t>Ice cubes (edible) 5kg</t>
  </si>
  <si>
    <t>Total infrastructure in CHF excl. VAT</t>
  </si>
  <si>
    <t>Staff</t>
  </si>
  <si>
    <t>Dishwasher (min. 4 hours continuous assignment)</t>
  </si>
  <si>
    <t>Waiter (min. 4 hours continuous assignment)</t>
  </si>
  <si>
    <t>Barkeeper (min. 4 hours continuous assignment)</t>
  </si>
  <si>
    <t>Number</t>
  </si>
  <si>
    <t>Time</t>
  </si>
  <si>
    <t>from 00:00</t>
  </si>
  <si>
    <t>until  00:00</t>
  </si>
  <si>
    <t>hours</t>
  </si>
  <si>
    <t>Dishwasher (including uniform)</t>
  </si>
  <si>
    <t>Waiter (including uniform)</t>
  </si>
  <si>
    <t>Barkeeper (including uniform)</t>
  </si>
  <si>
    <t>Price per</t>
  </si>
  <si>
    <t>hour</t>
  </si>
  <si>
    <t>Total Amount</t>
  </si>
  <si>
    <t>staff</t>
  </si>
  <si>
    <t>Total Staff in CHF excl. VAT</t>
  </si>
  <si>
    <t>Extras and Services</t>
  </si>
  <si>
    <t xml:space="preserve">Dishwasher from your booth </t>
  </si>
  <si>
    <t>Please contact us for a special offer.</t>
  </si>
  <si>
    <t>Networking lunch/ apéro at your booth</t>
  </si>
  <si>
    <t>Please contact us regarding any issues.</t>
  </si>
  <si>
    <t>Total catering costs in CHF excl. VAT:</t>
  </si>
  <si>
    <t xml:space="preserve">All orders must be submitted at least 4 weeks before the fair starts. Short-notice orders or on-site orders are subject to availability and therefore are not guaranteed. </t>
  </si>
  <si>
    <t>All ordered food will be fully charged to the exhibitor.</t>
  </si>
  <si>
    <t>We reserve the right to only take back undamaged packages and aswell charge them if used. By signing the order, the General Terms and Conditions for catering in the "Halle 550" are accepted and will apply.</t>
  </si>
  <si>
    <t xml:space="preserve">Signature: </t>
  </si>
  <si>
    <t xml:space="preserve">Please send the signed order form to: </t>
  </si>
  <si>
    <t>If our offer does not meet your expectations, please send us an individual enquiry.                                                 Please send this enquiry to the following address: marie-luis.krackowitz@gmz.migros.ch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</si>
</sst>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h/mm&quot; h&quot;;@"/>
    <numFmt numFmtId="165" formatCode="[hh]:mm"/>
  </numFmts>
  <fonts count="16" x14ac:knownFonts="1">
    <font>
      <sz val="10"/>
      <color theme="1"/>
      <name val="Arial"/>
      <family val="2"/>
    </font>
    <font>
      <sz val="8"/>
      <color theme="1"/>
      <name val="Arial"/>
      <family val="2"/>
    </font>
    <font>
      <sz val="18"/>
      <color theme="1"/>
      <name val="Arial"/>
      <family val="2"/>
    </font>
    <font>
      <sz val="6"/>
      <color theme="1"/>
      <name val="Arial"/>
      <family val="2"/>
    </font>
    <font>
      <sz val="16"/>
      <color theme="1"/>
      <name val="Arial"/>
      <family val="2"/>
    </font>
    <font>
      <sz val="14"/>
      <color theme="1"/>
      <name val="Arial"/>
      <family val="2"/>
    </font>
    <font>
      <u/>
      <sz val="10"/>
      <color theme="10"/>
      <name val="Arial"/>
      <family val="2"/>
    </font>
    <font>
      <sz val="8"/>
      <name val="Arial"/>
      <family val="2"/>
    </font>
    <font>
      <sz val="7"/>
      <color theme="1"/>
      <name val="Arial"/>
      <family val="2"/>
    </font>
    <font>
      <sz val="22"/>
      <color theme="1"/>
      <name val="Arial"/>
      <family val="2"/>
    </font>
    <font>
      <sz val="20"/>
      <color theme="1"/>
      <name val="Arial"/>
      <family val="2"/>
    </font>
    <font>
      <b/>
      <sz val="8"/>
      <color theme="1"/>
      <name val="Arial"/>
      <family val="2"/>
    </font>
    <font>
      <b/>
      <sz val="14"/>
      <color theme="1"/>
      <name val="Arial"/>
      <family val="2"/>
    </font>
    <font>
      <b/>
      <sz val="10"/>
      <color theme="1"/>
      <name val="Arial"/>
      <family val="2"/>
    </font>
    <font>
      <b/>
      <sz val="16"/>
      <color theme="1"/>
      <name val="Arial"/>
      <family val="2"/>
    </font>
    <font>
      <b/>
      <i/>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A3C75D"/>
        <bgColor indexed="64"/>
      </patternFill>
    </fill>
  </fills>
  <borders count="5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193">
    <xf numFmtId="0" fontId="0" fillId="0" borderId="0" xfId="0"/>
    <xf numFmtId="0" fontId="1" fillId="4" borderId="25" xfId="0" applyFont="1" applyFill="1" applyBorder="1" applyAlignment="1" applyProtection="1">
      <alignment horizontal="center" vertical="center"/>
      <protection locked="0"/>
    </xf>
    <xf numFmtId="0" fontId="1" fillId="4" borderId="14" xfId="0" applyFont="1" applyFill="1" applyBorder="1" applyAlignment="1" applyProtection="1">
      <alignment horizontal="center" vertical="center"/>
      <protection locked="0"/>
    </xf>
    <xf numFmtId="0" fontId="1" fillId="4" borderId="19" xfId="0" applyFont="1" applyFill="1" applyBorder="1" applyAlignment="1" applyProtection="1">
      <alignment horizontal="center" vertical="center"/>
      <protection locked="0"/>
    </xf>
    <xf numFmtId="0" fontId="1" fillId="4" borderId="32" xfId="0" applyFont="1" applyFill="1" applyBorder="1" applyAlignment="1" applyProtection="1">
      <alignment horizontal="center" vertical="center"/>
      <protection locked="0"/>
    </xf>
    <xf numFmtId="0" fontId="1" fillId="4" borderId="16" xfId="0" applyFont="1" applyFill="1" applyBorder="1" applyAlignment="1" applyProtection="1">
      <alignment horizontal="center" vertical="center"/>
      <protection locked="0"/>
    </xf>
    <xf numFmtId="164" fontId="1" fillId="4" borderId="38" xfId="0" applyNumberFormat="1" applyFont="1" applyFill="1" applyBorder="1" applyAlignment="1" applyProtection="1">
      <alignment horizontal="center" vertical="center"/>
      <protection locked="0"/>
    </xf>
    <xf numFmtId="0" fontId="1" fillId="4" borderId="13" xfId="0" applyFont="1" applyFill="1" applyBorder="1" applyAlignment="1" applyProtection="1">
      <alignment horizontal="center" vertical="center"/>
      <protection locked="0"/>
    </xf>
    <xf numFmtId="164" fontId="1" fillId="4" borderId="17" xfId="0" applyNumberFormat="1" applyFont="1" applyFill="1" applyBorder="1" applyAlignment="1" applyProtection="1">
      <alignment horizontal="center" vertical="center"/>
      <protection locked="0"/>
    </xf>
    <xf numFmtId="164" fontId="1" fillId="4" borderId="18" xfId="0" applyNumberFormat="1" applyFont="1" applyFill="1" applyBorder="1" applyAlignment="1" applyProtection="1">
      <alignment horizontal="center" vertical="center"/>
      <protection locked="0"/>
    </xf>
    <xf numFmtId="0" fontId="1" fillId="4" borderId="8" xfId="0" applyFont="1" applyFill="1" applyBorder="1" applyAlignment="1" applyProtection="1">
      <alignment vertical="center"/>
      <protection locked="0"/>
    </xf>
    <xf numFmtId="0" fontId="1" fillId="4" borderId="9" xfId="0" applyFont="1" applyFill="1" applyBorder="1" applyAlignment="1" applyProtection="1">
      <alignment vertical="center"/>
      <protection locked="0"/>
    </xf>
    <xf numFmtId="0" fontId="1" fillId="4" borderId="21" xfId="0" applyFont="1" applyFill="1" applyBorder="1" applyAlignment="1" applyProtection="1">
      <alignment horizontal="center" vertical="center"/>
      <protection locked="0"/>
    </xf>
    <xf numFmtId="0" fontId="1" fillId="4" borderId="23" xfId="0" applyFont="1" applyFill="1" applyBorder="1" applyAlignment="1" applyProtection="1">
      <alignment horizontal="center" vertical="center"/>
      <protection locked="0"/>
    </xf>
    <xf numFmtId="0" fontId="1" fillId="4" borderId="44" xfId="0" applyFont="1" applyFill="1" applyBorder="1" applyAlignment="1" applyProtection="1">
      <alignment horizontal="center" vertical="center"/>
      <protection locked="0"/>
    </xf>
    <xf numFmtId="0" fontId="1" fillId="4" borderId="29" xfId="0" applyFont="1" applyFill="1" applyBorder="1" applyAlignment="1" applyProtection="1">
      <alignment horizontal="center" vertical="center"/>
      <protection locked="0"/>
    </xf>
    <xf numFmtId="164" fontId="1" fillId="4" borderId="45" xfId="0" applyNumberFormat="1" applyFont="1" applyFill="1" applyBorder="1" applyAlignment="1" applyProtection="1">
      <alignment horizontal="center" vertical="center"/>
      <protection locked="0"/>
    </xf>
    <xf numFmtId="164" fontId="1" fillId="4" borderId="23" xfId="0" applyNumberFormat="1" applyFont="1" applyFill="1" applyBorder="1" applyAlignment="1" applyProtection="1">
      <alignment horizontal="center" vertical="center"/>
      <protection locked="0"/>
    </xf>
    <xf numFmtId="164" fontId="1" fillId="4" borderId="24" xfId="0" applyNumberFormat="1" applyFont="1" applyFill="1" applyBorder="1" applyAlignment="1" applyProtection="1">
      <alignment horizontal="center" vertical="center"/>
      <protection locked="0"/>
    </xf>
    <xf numFmtId="0" fontId="1" fillId="4" borderId="33" xfId="0" applyFont="1" applyFill="1" applyBorder="1" applyAlignment="1" applyProtection="1">
      <alignment horizontal="center" vertical="center"/>
      <protection locked="0"/>
    </xf>
    <xf numFmtId="0" fontId="1" fillId="4" borderId="12" xfId="0" applyFont="1" applyFill="1" applyBorder="1" applyAlignment="1" applyProtection="1">
      <alignment horizontal="center" vertical="center"/>
      <protection locked="0"/>
    </xf>
    <xf numFmtId="0" fontId="1" fillId="4" borderId="15" xfId="0" applyFont="1" applyFill="1" applyBorder="1" applyAlignment="1" applyProtection="1">
      <alignment horizontal="center" vertical="center"/>
      <protection locked="0"/>
    </xf>
    <xf numFmtId="0" fontId="6" fillId="0" borderId="0" xfId="1" applyAlignment="1" applyProtection="1">
      <alignment vertical="center"/>
    </xf>
    <xf numFmtId="0" fontId="1" fillId="4" borderId="43" xfId="0" applyFont="1" applyFill="1" applyBorder="1" applyAlignment="1" applyProtection="1">
      <alignment horizontal="center" vertical="center"/>
      <protection locked="0"/>
    </xf>
    <xf numFmtId="0" fontId="9" fillId="0" borderId="0" xfId="0" applyFont="1" applyAlignment="1">
      <alignment vertical="center"/>
    </xf>
    <xf numFmtId="0" fontId="9" fillId="0" borderId="0" xfId="0" applyFont="1" applyAlignment="1">
      <alignment horizontal="center" vertical="center"/>
    </xf>
    <xf numFmtId="4" fontId="9" fillId="0" borderId="0" xfId="0" applyNumberFormat="1" applyFont="1" applyAlignment="1">
      <alignment horizontal="right" vertical="center"/>
    </xf>
    <xf numFmtId="0" fontId="1" fillId="0" borderId="0" xfId="0" applyFont="1" applyAlignment="1">
      <alignment vertical="center"/>
    </xf>
    <xf numFmtId="0" fontId="1" fillId="0" borderId="0" xfId="0" applyFont="1" applyAlignment="1">
      <alignment horizontal="center" vertical="center"/>
    </xf>
    <xf numFmtId="4" fontId="1" fillId="0" borderId="0" xfId="0" applyNumberFormat="1" applyFont="1" applyAlignment="1">
      <alignment horizontal="right"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vertical="center"/>
    </xf>
    <xf numFmtId="14" fontId="3" fillId="0" borderId="9" xfId="0" applyNumberFormat="1" applyFont="1" applyBorder="1" applyAlignment="1">
      <alignment horizontal="center" vertical="center"/>
    </xf>
    <xf numFmtId="0" fontId="1" fillId="0" borderId="11"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4" fontId="1" fillId="0" borderId="10" xfId="0" applyNumberFormat="1" applyFont="1" applyBorder="1" applyAlignment="1">
      <alignment horizontal="center" vertical="center"/>
    </xf>
    <xf numFmtId="0" fontId="1" fillId="0" borderId="9" xfId="0" applyFont="1" applyBorder="1" applyAlignment="1">
      <alignment horizontal="center" vertical="center"/>
    </xf>
    <xf numFmtId="0" fontId="1" fillId="0" borderId="33" xfId="0" applyFont="1" applyBorder="1" applyAlignment="1">
      <alignment horizontal="center" vertical="center"/>
    </xf>
    <xf numFmtId="4" fontId="1" fillId="0" borderId="29" xfId="0" applyNumberFormat="1" applyFont="1" applyBorder="1" applyAlignment="1">
      <alignment horizontal="center" vertical="center"/>
    </xf>
    <xf numFmtId="0" fontId="1" fillId="0" borderId="29" xfId="0" applyFont="1" applyBorder="1" applyAlignment="1">
      <alignment horizontal="center" vertical="center"/>
    </xf>
    <xf numFmtId="0" fontId="1" fillId="0" borderId="41" xfId="0" applyFont="1" applyBorder="1" applyAlignment="1">
      <alignment horizontal="center" vertical="center"/>
    </xf>
    <xf numFmtId="0" fontId="1" fillId="0" borderId="35" xfId="0" applyFont="1" applyBorder="1" applyAlignment="1">
      <alignment horizontal="center" vertical="center"/>
    </xf>
    <xf numFmtId="0" fontId="1" fillId="0" borderId="34" xfId="0" applyFont="1" applyBorder="1" applyAlignment="1">
      <alignment vertical="center" wrapText="1"/>
    </xf>
    <xf numFmtId="0" fontId="1" fillId="3" borderId="33" xfId="0" applyFont="1" applyFill="1" applyBorder="1" applyAlignment="1">
      <alignment horizontal="center" vertical="center"/>
    </xf>
    <xf numFmtId="43" fontId="1" fillId="0" borderId="33" xfId="0" applyNumberFormat="1" applyFont="1" applyBorder="1" applyAlignment="1">
      <alignment horizontal="center" vertical="center"/>
    </xf>
    <xf numFmtId="0" fontId="1" fillId="0" borderId="19" xfId="0" applyFont="1" applyBorder="1" applyAlignment="1">
      <alignment horizontal="center" vertical="center"/>
    </xf>
    <xf numFmtId="4" fontId="1" fillId="0" borderId="26" xfId="0" applyNumberFormat="1" applyFont="1" applyBorder="1" applyAlignment="1">
      <alignment horizontal="center" vertical="center"/>
    </xf>
    <xf numFmtId="0" fontId="1" fillId="0" borderId="25" xfId="0" applyFont="1" applyBorder="1" applyAlignment="1">
      <alignment vertical="center" wrapText="1"/>
    </xf>
    <xf numFmtId="43" fontId="1" fillId="0" borderId="19" xfId="0" applyNumberFormat="1" applyFont="1" applyBorder="1" applyAlignment="1">
      <alignment horizontal="center" vertical="center"/>
    </xf>
    <xf numFmtId="0" fontId="1" fillId="2" borderId="21"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7" xfId="0" applyFont="1" applyFill="1" applyBorder="1" applyAlignment="1">
      <alignment horizontal="center" vertical="center"/>
    </xf>
    <xf numFmtId="0" fontId="1" fillId="0" borderId="31" xfId="0" applyFont="1" applyBorder="1" applyAlignment="1">
      <alignment vertical="center" wrapText="1"/>
    </xf>
    <xf numFmtId="43" fontId="1" fillId="0" borderId="43" xfId="0" applyNumberFormat="1" applyFont="1" applyBorder="1" applyAlignment="1">
      <alignment horizontal="center" vertical="center"/>
    </xf>
    <xf numFmtId="0" fontId="1" fillId="0" borderId="3" xfId="0" applyFont="1" applyBorder="1" applyAlignment="1">
      <alignment horizontal="center" vertical="center"/>
    </xf>
    <xf numFmtId="0" fontId="1" fillId="0" borderId="25" xfId="0" applyFont="1" applyBorder="1" applyAlignment="1">
      <alignment vertical="center"/>
    </xf>
    <xf numFmtId="0" fontId="1" fillId="0" borderId="21" xfId="0" applyFont="1" applyBorder="1" applyAlignment="1">
      <alignment horizontal="center" vertical="center"/>
    </xf>
    <xf numFmtId="4" fontId="1" fillId="0" borderId="19" xfId="0" applyNumberFormat="1" applyFont="1" applyBorder="1" applyAlignment="1">
      <alignment horizontal="center" vertical="center"/>
    </xf>
    <xf numFmtId="0" fontId="1" fillId="0" borderId="46" xfId="0" applyFont="1" applyBorder="1" applyAlignment="1">
      <alignment vertical="center"/>
    </xf>
    <xf numFmtId="0" fontId="1" fillId="0" borderId="47" xfId="0" applyFont="1" applyBorder="1" applyAlignment="1">
      <alignment horizontal="center" vertical="center"/>
    </xf>
    <xf numFmtId="43" fontId="1" fillId="0" borderId="47" xfId="0" applyNumberFormat="1" applyFont="1" applyBorder="1" applyAlignment="1">
      <alignment horizontal="center" vertical="center"/>
    </xf>
    <xf numFmtId="4" fontId="1" fillId="0" borderId="0" xfId="0" applyNumberFormat="1" applyFont="1" applyAlignment="1">
      <alignment horizontal="center" vertical="center"/>
    </xf>
    <xf numFmtId="0" fontId="4" fillId="0" borderId="0" xfId="0" applyFont="1" applyAlignment="1">
      <alignment vertical="center"/>
    </xf>
    <xf numFmtId="0" fontId="1" fillId="0" borderId="34" xfId="0" applyFont="1" applyBorder="1" applyAlignment="1">
      <alignment vertical="center"/>
    </xf>
    <xf numFmtId="0" fontId="0" fillId="0" borderId="0" xfId="0" applyAlignment="1">
      <alignment vertical="center"/>
    </xf>
    <xf numFmtId="4" fontId="0" fillId="0" borderId="0" xfId="0" applyNumberFormat="1" applyAlignment="1">
      <alignment horizontal="center" vertical="center"/>
    </xf>
    <xf numFmtId="4" fontId="1" fillId="0" borderId="11" xfId="0" applyNumberFormat="1"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4" fontId="1" fillId="0" borderId="33" xfId="0" applyNumberFormat="1" applyFont="1" applyBorder="1" applyAlignment="1">
      <alignment horizontal="center" vertical="center"/>
    </xf>
    <xf numFmtId="0" fontId="1" fillId="0" borderId="32" xfId="0" applyFont="1" applyBorder="1" applyAlignment="1">
      <alignment vertical="center"/>
    </xf>
    <xf numFmtId="0" fontId="1" fillId="0" borderId="20" xfId="0" applyFont="1" applyBorder="1" applyAlignment="1">
      <alignment horizontal="center" vertical="center"/>
    </xf>
    <xf numFmtId="43" fontId="1" fillId="0" borderId="20" xfId="0" applyNumberFormat="1" applyFont="1" applyBorder="1" applyAlignment="1">
      <alignment horizontal="center" vertical="center"/>
    </xf>
    <xf numFmtId="0" fontId="1" fillId="0" borderId="22" xfId="0" applyFont="1" applyBorder="1" applyAlignment="1">
      <alignment horizontal="center" vertical="center"/>
    </xf>
    <xf numFmtId="4" fontId="1" fillId="0" borderId="20" xfId="0" applyNumberFormat="1" applyFont="1" applyBorder="1" applyAlignment="1">
      <alignment horizontal="center" vertical="center"/>
    </xf>
    <xf numFmtId="0" fontId="0" fillId="0" borderId="0" xfId="0" applyAlignment="1">
      <alignment horizontal="left" vertical="center"/>
    </xf>
    <xf numFmtId="4" fontId="1" fillId="0" borderId="40" xfId="0" applyNumberFormat="1" applyFont="1" applyBorder="1" applyAlignment="1">
      <alignment horizontal="center" vertical="center"/>
    </xf>
    <xf numFmtId="0" fontId="1" fillId="0" borderId="4" xfId="0" applyFont="1" applyBorder="1" applyAlignment="1">
      <alignment horizontal="center" vertical="center"/>
    </xf>
    <xf numFmtId="164" fontId="1" fillId="3" borderId="43" xfId="0" applyNumberFormat="1" applyFont="1" applyFill="1" applyBorder="1" applyAlignment="1">
      <alignment horizontal="center" vertical="center"/>
    </xf>
    <xf numFmtId="164" fontId="1" fillId="3" borderId="19" xfId="0" applyNumberFormat="1" applyFont="1" applyFill="1" applyBorder="1" applyAlignment="1">
      <alignment horizontal="center" vertical="center"/>
    </xf>
    <xf numFmtId="164" fontId="1" fillId="3" borderId="20" xfId="0" applyNumberFormat="1" applyFont="1" applyFill="1" applyBorder="1" applyAlignment="1">
      <alignment horizontal="center" vertical="center"/>
    </xf>
    <xf numFmtId="0" fontId="1" fillId="0" borderId="31" xfId="0" applyFont="1" applyBorder="1" applyAlignment="1">
      <alignment vertical="center"/>
    </xf>
    <xf numFmtId="2" fontId="1" fillId="0" borderId="43" xfId="0" applyNumberFormat="1" applyFont="1" applyBorder="1" applyAlignment="1">
      <alignment horizontal="center" vertical="center"/>
    </xf>
    <xf numFmtId="2" fontId="1" fillId="0" borderId="19" xfId="0" applyNumberFormat="1" applyFont="1" applyBorder="1" applyAlignment="1">
      <alignment horizontal="center" vertical="center"/>
    </xf>
    <xf numFmtId="2" fontId="1" fillId="0" borderId="20" xfId="0" applyNumberFormat="1" applyFont="1" applyBorder="1" applyAlignment="1">
      <alignment horizontal="center" vertical="center"/>
    </xf>
    <xf numFmtId="2" fontId="1" fillId="0" borderId="0" xfId="0" applyNumberFormat="1" applyFont="1" applyAlignment="1">
      <alignment horizontal="center" vertical="center"/>
    </xf>
    <xf numFmtId="164" fontId="1" fillId="0" borderId="0" xfId="0" applyNumberFormat="1" applyFont="1" applyAlignment="1">
      <alignment horizontal="center" vertical="center"/>
    </xf>
    <xf numFmtId="0" fontId="1" fillId="0" borderId="4" xfId="0" applyFont="1" applyBorder="1" applyAlignment="1">
      <alignment vertical="center"/>
    </xf>
    <xf numFmtId="0" fontId="3" fillId="0" borderId="0" xfId="0" applyFont="1" applyAlignment="1">
      <alignment vertical="center"/>
    </xf>
    <xf numFmtId="0" fontId="10" fillId="0" borderId="0" xfId="0" applyFont="1" applyAlignment="1">
      <alignment vertical="center"/>
    </xf>
    <xf numFmtId="2" fontId="1" fillId="0" borderId="0" xfId="0" applyNumberFormat="1" applyFont="1" applyAlignment="1">
      <alignment vertical="center"/>
    </xf>
    <xf numFmtId="0" fontId="1" fillId="0" borderId="11" xfId="0" applyFont="1" applyBorder="1" applyAlignment="1">
      <alignment vertical="center"/>
    </xf>
    <xf numFmtId="0" fontId="1" fillId="0" borderId="27" xfId="0" applyFont="1" applyBorder="1" applyAlignment="1">
      <alignment horizontal="center" vertical="center"/>
    </xf>
    <xf numFmtId="0" fontId="11" fillId="0" borderId="7" xfId="0" applyFont="1" applyBorder="1" applyAlignment="1" applyProtection="1">
      <alignment horizontal="center" vertical="center"/>
      <protection locked="0"/>
    </xf>
    <xf numFmtId="0" fontId="1" fillId="4" borderId="3" xfId="0" applyFont="1" applyFill="1" applyBorder="1" applyAlignment="1" applyProtection="1">
      <alignment vertical="center"/>
      <protection locked="0"/>
    </xf>
    <xf numFmtId="0" fontId="12" fillId="0" borderId="0" xfId="0" applyFont="1" applyAlignment="1">
      <alignment horizontal="center" vertical="center"/>
    </xf>
    <xf numFmtId="18" fontId="1" fillId="0" borderId="34" xfId="0" applyNumberFormat="1" applyFont="1" applyBorder="1" applyAlignment="1">
      <alignment horizontal="center" vertical="center"/>
    </xf>
    <xf numFmtId="0" fontId="1" fillId="0" borderId="8"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3" fillId="0" borderId="0" xfId="0" applyFont="1" applyAlignment="1">
      <alignment vertical="center"/>
    </xf>
    <xf numFmtId="0" fontId="1" fillId="0" borderId="1" xfId="0" applyFont="1" applyBorder="1" applyAlignment="1">
      <alignment vertical="center"/>
    </xf>
    <xf numFmtId="0" fontId="1" fillId="0" borderId="25" xfId="0" applyFont="1" applyBorder="1"/>
    <xf numFmtId="0" fontId="1" fillId="0" borderId="25" xfId="0" applyFont="1" applyBorder="1" applyAlignment="1">
      <alignment wrapText="1"/>
    </xf>
    <xf numFmtId="0" fontId="1" fillId="0" borderId="32" xfId="0" applyFont="1" applyBorder="1"/>
    <xf numFmtId="0" fontId="1" fillId="0" borderId="5" xfId="0" applyFont="1" applyBorder="1" applyAlignment="1">
      <alignment vertical="center"/>
    </xf>
    <xf numFmtId="0" fontId="8" fillId="0" borderId="39" xfId="0" applyFont="1" applyBorder="1" applyAlignment="1">
      <alignment horizontal="center" vertical="center"/>
    </xf>
    <xf numFmtId="4" fontId="1" fillId="0" borderId="3" xfId="0" applyNumberFormat="1" applyFont="1" applyBorder="1" applyAlignment="1">
      <alignment vertical="center"/>
    </xf>
    <xf numFmtId="4" fontId="1" fillId="0" borderId="0" xfId="0" applyNumberFormat="1" applyFont="1" applyAlignment="1">
      <alignment vertical="center"/>
    </xf>
    <xf numFmtId="0" fontId="12" fillId="0" borderId="0" xfId="0" applyFont="1" applyAlignment="1">
      <alignment horizontal="left" vertical="center"/>
    </xf>
    <xf numFmtId="4" fontId="1" fillId="0" borderId="4" xfId="0" applyNumberFormat="1" applyFont="1" applyBorder="1" applyAlignment="1">
      <alignment horizontal="center" vertical="center"/>
    </xf>
    <xf numFmtId="0" fontId="1" fillId="0" borderId="42" xfId="0" applyFont="1" applyBorder="1" applyAlignment="1">
      <alignment horizontal="center" vertical="center"/>
    </xf>
    <xf numFmtId="0" fontId="12" fillId="0" borderId="0" xfId="0" applyFont="1" applyAlignment="1">
      <alignment vertical="center"/>
    </xf>
    <xf numFmtId="0" fontId="11" fillId="0" borderId="0" xfId="0" applyFont="1"/>
    <xf numFmtId="0" fontId="10" fillId="4" borderId="1" xfId="0"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protection locked="0"/>
    </xf>
    <xf numFmtId="0" fontId="10" fillId="4" borderId="2" xfId="0" applyFont="1" applyFill="1" applyBorder="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0" fontId="10" fillId="4" borderId="0" xfId="0" applyFont="1" applyFill="1" applyAlignment="1" applyProtection="1">
      <alignment horizontal="center" vertical="center"/>
      <protection locked="0"/>
    </xf>
    <xf numFmtId="0" fontId="10" fillId="4" borderId="4" xfId="0" applyFont="1" applyFill="1" applyBorder="1" applyAlignment="1" applyProtection="1">
      <alignment horizontal="center" vertical="center"/>
      <protection locked="0"/>
    </xf>
    <xf numFmtId="0" fontId="10" fillId="4" borderId="5" xfId="0" applyFont="1" applyFill="1" applyBorder="1" applyAlignment="1" applyProtection="1">
      <alignment horizontal="center" vertical="center"/>
      <protection locked="0"/>
    </xf>
    <xf numFmtId="0" fontId="10" fillId="4" borderId="11" xfId="0" applyFont="1" applyFill="1" applyBorder="1" applyAlignment="1" applyProtection="1">
      <alignment horizontal="center" vertical="center"/>
      <protection locked="0"/>
    </xf>
    <xf numFmtId="0" fontId="10" fillId="4" borderId="6" xfId="0" applyFont="1" applyFill="1" applyBorder="1" applyAlignment="1" applyProtection="1">
      <alignment horizontal="center" vertical="center"/>
      <protection locked="0"/>
    </xf>
    <xf numFmtId="4" fontId="0" fillId="0" borderId="11" xfId="0" applyNumberFormat="1" applyBorder="1" applyAlignment="1">
      <alignment horizontal="center" vertical="center"/>
    </xf>
    <xf numFmtId="0" fontId="13" fillId="0" borderId="0" xfId="0" applyFont="1" applyAlignment="1">
      <alignment horizontal="left" vertical="center"/>
    </xf>
    <xf numFmtId="0" fontId="1" fillId="0" borderId="27" xfId="0" applyFont="1" applyBorder="1" applyAlignment="1">
      <alignment horizontal="center" vertical="center"/>
    </xf>
    <xf numFmtId="0" fontId="1" fillId="0" borderId="30" xfId="0" applyFont="1" applyBorder="1" applyAlignment="1">
      <alignment horizontal="center" vertical="center"/>
    </xf>
    <xf numFmtId="4" fontId="1" fillId="0" borderId="27" xfId="0" applyNumberFormat="1" applyFont="1" applyBorder="1" applyAlignment="1">
      <alignment horizontal="center" vertical="center"/>
    </xf>
    <xf numFmtId="4" fontId="1" fillId="0" borderId="30" xfId="0" applyNumberFormat="1" applyFont="1" applyBorder="1" applyAlignment="1">
      <alignment horizontal="center" vertical="center"/>
    </xf>
    <xf numFmtId="4" fontId="1" fillId="0" borderId="28" xfId="0" applyNumberFormat="1" applyFont="1" applyBorder="1" applyAlignment="1">
      <alignment horizontal="center" vertical="center"/>
    </xf>
    <xf numFmtId="4" fontId="1" fillId="0" borderId="36" xfId="0" applyNumberFormat="1" applyFont="1" applyBorder="1" applyAlignment="1">
      <alignment horizontal="center" vertical="center"/>
    </xf>
    <xf numFmtId="4" fontId="1" fillId="0" borderId="37" xfId="0" applyNumberFormat="1"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1" fillId="0" borderId="34" xfId="0" applyFont="1" applyBorder="1" applyAlignment="1">
      <alignment horizontal="center" vertical="center"/>
    </xf>
    <xf numFmtId="2" fontId="1" fillId="0" borderId="27" xfId="0" applyNumberFormat="1" applyFont="1" applyBorder="1" applyAlignment="1">
      <alignment horizontal="center" vertical="center"/>
    </xf>
    <xf numFmtId="2" fontId="1" fillId="0" borderId="30" xfId="0" applyNumberFormat="1" applyFont="1" applyBorder="1" applyAlignment="1">
      <alignment horizontal="center" vertical="center"/>
    </xf>
    <xf numFmtId="2" fontId="1" fillId="0" borderId="28" xfId="0" applyNumberFormat="1" applyFont="1" applyBorder="1" applyAlignment="1">
      <alignment horizontal="center" vertical="center"/>
    </xf>
    <xf numFmtId="0" fontId="14" fillId="0" borderId="0" xfId="0" applyFont="1" applyAlignment="1">
      <alignment horizontal="left" vertical="center"/>
    </xf>
    <xf numFmtId="4" fontId="1" fillId="0" borderId="31" xfId="0" applyNumberFormat="1" applyFont="1" applyBorder="1" applyAlignment="1">
      <alignment horizontal="center" vertical="center"/>
    </xf>
    <xf numFmtId="4" fontId="1" fillId="0" borderId="48" xfId="0" applyNumberFormat="1" applyFont="1" applyBorder="1" applyAlignment="1">
      <alignment horizontal="center" vertical="center"/>
    </xf>
    <xf numFmtId="0" fontId="1" fillId="4" borderId="0" xfId="0" applyFont="1" applyFill="1" applyAlignment="1" applyProtection="1">
      <alignment horizontal="center" vertical="center"/>
      <protection locked="0"/>
    </xf>
    <xf numFmtId="0" fontId="1" fillId="4" borderId="4" xfId="0" applyFont="1" applyFill="1" applyBorder="1" applyAlignment="1" applyProtection="1">
      <alignment horizontal="center" vertical="center"/>
      <protection locked="0"/>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2" borderId="25" xfId="0" applyFont="1" applyFill="1" applyBorder="1" applyAlignment="1">
      <alignment horizontal="left" vertical="center"/>
    </xf>
    <xf numFmtId="0" fontId="1" fillId="2" borderId="21" xfId="0" applyFont="1" applyFill="1" applyBorder="1" applyAlignment="1">
      <alignment horizontal="left" vertical="center"/>
    </xf>
    <xf numFmtId="0" fontId="1" fillId="2" borderId="26" xfId="0" applyFont="1" applyFill="1" applyBorder="1" applyAlignment="1">
      <alignment horizontal="left" vertical="center"/>
    </xf>
    <xf numFmtId="0" fontId="1" fillId="0" borderId="28" xfId="0" applyFont="1" applyBorder="1" applyAlignment="1">
      <alignment horizontal="center" vertical="center"/>
    </xf>
    <xf numFmtId="0" fontId="1" fillId="0" borderId="33" xfId="0" applyFont="1" applyBorder="1" applyAlignment="1">
      <alignment horizontal="center" vertical="center"/>
    </xf>
    <xf numFmtId="0" fontId="1" fillId="4" borderId="3" xfId="0" applyFont="1" applyFill="1" applyBorder="1" applyAlignment="1" applyProtection="1">
      <alignment horizontal="left" vertical="center"/>
      <protection locked="0"/>
    </xf>
    <xf numFmtId="0" fontId="1" fillId="4" borderId="0" xfId="0" applyFont="1" applyFill="1" applyAlignment="1" applyProtection="1">
      <alignment horizontal="left" vertical="center"/>
      <protection locked="0"/>
    </xf>
    <xf numFmtId="0" fontId="1" fillId="4" borderId="4" xfId="0" applyFont="1" applyFill="1" applyBorder="1" applyAlignment="1" applyProtection="1">
      <alignment horizontal="left" vertical="center"/>
      <protection locked="0"/>
    </xf>
    <xf numFmtId="0" fontId="1" fillId="4" borderId="5" xfId="0" applyFont="1" applyFill="1" applyBorder="1" applyAlignment="1" applyProtection="1">
      <alignment horizontal="left" vertical="center"/>
      <protection locked="0"/>
    </xf>
    <xf numFmtId="0" fontId="1" fillId="4" borderId="11" xfId="0" applyFont="1" applyFill="1" applyBorder="1" applyAlignment="1" applyProtection="1">
      <alignment horizontal="left" vertical="center"/>
      <protection locked="0"/>
    </xf>
    <xf numFmtId="0" fontId="1" fillId="4" borderId="6"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 fillId="0" borderId="31" xfId="0" applyFont="1" applyBorder="1" applyAlignment="1">
      <alignment horizontal="center" vertical="center"/>
    </xf>
    <xf numFmtId="0" fontId="1" fillId="0" borderId="25" xfId="0" applyFont="1" applyBorder="1" applyAlignment="1">
      <alignment horizontal="center" vertical="center"/>
    </xf>
    <xf numFmtId="18" fontId="1" fillId="0" borderId="34" xfId="0" applyNumberFormat="1" applyFont="1" applyBorder="1" applyAlignment="1">
      <alignment horizontal="center" vertical="center"/>
    </xf>
    <xf numFmtId="0" fontId="1" fillId="0" borderId="35" xfId="0" applyFont="1" applyBorder="1" applyAlignment="1">
      <alignment horizontal="center" vertical="center"/>
    </xf>
    <xf numFmtId="0" fontId="1" fillId="4" borderId="25" xfId="0" applyFont="1" applyFill="1" applyBorder="1" applyAlignment="1" applyProtection="1">
      <alignment horizontal="center" vertical="center"/>
      <protection locked="0"/>
    </xf>
    <xf numFmtId="0" fontId="1" fillId="4" borderId="21" xfId="0" applyFont="1" applyFill="1" applyBorder="1" applyAlignment="1" applyProtection="1">
      <alignment horizontal="center" vertical="center"/>
      <protection locked="0"/>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 fillId="2" borderId="21" xfId="0" applyFont="1" applyFill="1" applyBorder="1" applyAlignment="1">
      <alignment horizontal="center" vertical="center"/>
    </xf>
    <xf numFmtId="0" fontId="1" fillId="0" borderId="29" xfId="0" applyFont="1" applyBorder="1" applyAlignment="1">
      <alignment horizontal="center" vertical="center"/>
    </xf>
    <xf numFmtId="0" fontId="1" fillId="4" borderId="26" xfId="0" applyFont="1" applyFill="1" applyBorder="1" applyAlignment="1" applyProtection="1">
      <alignment horizontal="center" vertical="center"/>
      <protection locked="0"/>
    </xf>
    <xf numFmtId="0" fontId="1" fillId="2" borderId="34" xfId="0" applyFont="1" applyFill="1" applyBorder="1" applyAlignment="1">
      <alignment horizontal="left" vertical="center"/>
    </xf>
    <xf numFmtId="0" fontId="1" fillId="2" borderId="29" xfId="0" applyFont="1" applyFill="1" applyBorder="1" applyAlignment="1">
      <alignment horizontal="left" vertical="center"/>
    </xf>
    <xf numFmtId="0" fontId="1" fillId="2" borderId="35" xfId="0" applyFont="1" applyFill="1" applyBorder="1" applyAlignment="1">
      <alignment horizontal="left" vertical="center"/>
    </xf>
    <xf numFmtId="4" fontId="4" fillId="0" borderId="22" xfId="0" applyNumberFormat="1" applyFont="1" applyBorder="1" applyAlignment="1">
      <alignment horizontal="center" vertical="center"/>
    </xf>
    <xf numFmtId="0" fontId="4" fillId="0" borderId="22" xfId="0" applyFont="1" applyBorder="1" applyAlignment="1">
      <alignment horizontal="center" vertical="center"/>
    </xf>
    <xf numFmtId="165" fontId="1" fillId="0" borderId="34" xfId="0" applyNumberFormat="1" applyFont="1" applyBorder="1" applyAlignment="1">
      <alignment horizontal="center" vertical="center"/>
    </xf>
    <xf numFmtId="165" fontId="1" fillId="0" borderId="35" xfId="0" applyNumberFormat="1" applyFont="1" applyBorder="1" applyAlignment="1">
      <alignment horizontal="center" vertical="center"/>
    </xf>
    <xf numFmtId="165" fontId="1" fillId="0" borderId="32" xfId="0" applyNumberFormat="1" applyFont="1" applyBorder="1" applyAlignment="1">
      <alignment horizontal="center" vertical="center"/>
    </xf>
    <xf numFmtId="165" fontId="1" fillId="0" borderId="49" xfId="0" applyNumberFormat="1" applyFont="1" applyBorder="1" applyAlignment="1">
      <alignment horizontal="center" vertical="center"/>
    </xf>
    <xf numFmtId="0" fontId="1" fillId="0" borderId="44" xfId="0" applyFont="1" applyBorder="1" applyAlignment="1">
      <alignment horizontal="center" vertical="center"/>
    </xf>
    <xf numFmtId="0" fontId="1" fillId="0" borderId="41"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5" fillId="0" borderId="0" xfId="0" applyFont="1" applyAlignment="1">
      <alignment horizontal="center" vertical="center" wrapText="1"/>
    </xf>
  </cellXfs>
  <cellStyles count="2">
    <cellStyle name="Link" xfId="1" builtinId="8"/>
    <cellStyle name="Standard" xfId="0" builtinId="0"/>
  </cellStyles>
  <dxfs count="0"/>
  <tableStyles count="0" defaultTableStyle="TableStyleMedium2" defaultPivotStyle="PivotStyleLight16"/>
  <colors>
    <mruColors>
      <color rgb="FFA3C7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0</xdr:row>
      <xdr:rowOff>28575</xdr:rowOff>
    </xdr:from>
    <xdr:to>
      <xdr:col>12</xdr:col>
      <xdr:colOff>112035</xdr:colOff>
      <xdr:row>1</xdr:row>
      <xdr:rowOff>95661</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62" t="17911" r="12041" b="14714"/>
        <a:stretch/>
      </xdr:blipFill>
      <xdr:spPr>
        <a:xfrm>
          <a:off x="6343650" y="28575"/>
          <a:ext cx="756559" cy="41030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ponsoring@organizers.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52"/>
  <sheetViews>
    <sheetView tabSelected="1" showWhiteSpace="0" view="pageBreakPreview" topLeftCell="A3" zoomScale="115" zoomScaleNormal="130" zoomScaleSheetLayoutView="115" zoomScalePageLayoutView="120" workbookViewId="0">
      <selection activeCell="D16" sqref="D16"/>
    </sheetView>
  </sheetViews>
  <sheetFormatPr baseColWidth="10" defaultColWidth="11.453125" defaultRowHeight="10" x14ac:dyDescent="0.25"/>
  <cols>
    <col min="1" max="1" width="43.7265625" style="27" customWidth="1"/>
    <col min="2" max="2" width="7.26953125" style="28" customWidth="1"/>
    <col min="3" max="3" width="6.7265625" style="29" customWidth="1"/>
    <col min="4" max="7" width="7.453125" style="27" customWidth="1"/>
    <col min="8" max="8" width="11.1796875" style="27" bestFit="1" customWidth="1"/>
    <col min="9" max="11" width="7.453125" style="27" customWidth="1"/>
    <col min="12" max="12" width="9.26953125" style="28" customWidth="1"/>
    <col min="13" max="13" width="8.26953125" style="27" customWidth="1"/>
    <col min="14" max="14" width="5.36328125" style="27" customWidth="1"/>
    <col min="15" max="17" width="11.453125" style="27"/>
    <col min="18" max="18" width="61.26953125" style="27" customWidth="1"/>
    <col min="19" max="16384" width="11.453125" style="27"/>
  </cols>
  <sheetData>
    <row r="1" spans="1:13" s="24" customFormat="1" ht="27" customHeight="1" x14ac:dyDescent="0.25">
      <c r="A1" s="24" t="s">
        <v>30</v>
      </c>
      <c r="B1" s="25"/>
      <c r="C1" s="26"/>
      <c r="L1" s="25"/>
    </row>
    <row r="2" spans="1:13" ht="10.5" thickBot="1" x14ac:dyDescent="0.3"/>
    <row r="3" spans="1:13" ht="12.75" customHeight="1" x14ac:dyDescent="0.25">
      <c r="A3" s="98" t="s">
        <v>35</v>
      </c>
      <c r="B3" s="27"/>
      <c r="C3" s="163" t="s">
        <v>36</v>
      </c>
      <c r="D3" s="164"/>
      <c r="E3" s="164"/>
      <c r="F3" s="164"/>
      <c r="G3" s="164"/>
      <c r="H3" s="165"/>
      <c r="J3" s="103" t="s">
        <v>80</v>
      </c>
    </row>
    <row r="4" spans="1:13" ht="12.75" customHeight="1" thickBot="1" x14ac:dyDescent="0.3">
      <c r="A4" s="10" t="s">
        <v>31</v>
      </c>
      <c r="B4" s="27"/>
      <c r="C4" s="157" t="s">
        <v>31</v>
      </c>
      <c r="D4" s="158"/>
      <c r="E4" s="158"/>
      <c r="F4" s="158"/>
      <c r="G4" s="158"/>
      <c r="H4" s="159"/>
      <c r="I4" s="33"/>
      <c r="J4" s="34">
        <f ca="1">TODAY()</f>
        <v>45755</v>
      </c>
    </row>
    <row r="5" spans="1:13" ht="12.75" customHeight="1" thickBot="1" x14ac:dyDescent="0.3">
      <c r="A5" s="10" t="s">
        <v>32</v>
      </c>
      <c r="B5" s="27"/>
      <c r="C5" s="157" t="s">
        <v>32</v>
      </c>
      <c r="D5" s="158"/>
      <c r="E5" s="158"/>
      <c r="F5" s="158"/>
      <c r="G5" s="158"/>
      <c r="H5" s="159"/>
      <c r="I5" s="33"/>
      <c r="J5" s="35"/>
    </row>
    <row r="6" spans="1:13" ht="12.75" customHeight="1" x14ac:dyDescent="0.25">
      <c r="A6" s="10"/>
      <c r="B6" s="27"/>
      <c r="C6" s="99"/>
      <c r="D6" s="148"/>
      <c r="E6" s="148"/>
      <c r="F6" s="148"/>
      <c r="G6" s="148"/>
      <c r="H6" s="149"/>
      <c r="I6" s="33"/>
      <c r="J6" s="102" t="s">
        <v>52</v>
      </c>
    </row>
    <row r="7" spans="1:13" ht="12.75" customHeight="1" x14ac:dyDescent="0.25">
      <c r="A7" s="10" t="s">
        <v>33</v>
      </c>
      <c r="B7" s="27"/>
      <c r="C7" s="157" t="s">
        <v>33</v>
      </c>
      <c r="D7" s="158"/>
      <c r="E7" s="158"/>
      <c r="F7" s="158"/>
      <c r="G7" s="158"/>
      <c r="H7" s="159"/>
      <c r="I7" s="33"/>
      <c r="J7" s="174"/>
    </row>
    <row r="8" spans="1:13" ht="13.5" customHeight="1" thickBot="1" x14ac:dyDescent="0.3">
      <c r="A8" s="11" t="s">
        <v>34</v>
      </c>
      <c r="B8" s="27"/>
      <c r="C8" s="160" t="s">
        <v>37</v>
      </c>
      <c r="D8" s="161"/>
      <c r="E8" s="161"/>
      <c r="F8" s="161"/>
      <c r="G8" s="161"/>
      <c r="H8" s="162"/>
      <c r="J8" s="175"/>
    </row>
    <row r="9" spans="1:13" ht="11.25" customHeight="1" x14ac:dyDescent="0.25">
      <c r="A9" s="36"/>
    </row>
    <row r="10" spans="1:13" ht="24" customHeight="1" x14ac:dyDescent="0.25">
      <c r="A10" s="192" t="s">
        <v>131</v>
      </c>
      <c r="B10" s="192"/>
      <c r="C10" s="192"/>
      <c r="D10" s="192"/>
      <c r="E10" s="192"/>
      <c r="F10" s="192"/>
      <c r="G10" s="192"/>
      <c r="H10" s="192"/>
    </row>
    <row r="11" spans="1:13" ht="11.25" customHeight="1" thickBot="1" x14ac:dyDescent="0.3">
      <c r="A11" s="36"/>
    </row>
    <row r="12" spans="1:13" ht="18.75" customHeight="1" thickBot="1" x14ac:dyDescent="0.3">
      <c r="A12" s="100" t="s">
        <v>38</v>
      </c>
      <c r="D12" s="140" t="s">
        <v>45</v>
      </c>
      <c r="E12" s="150"/>
      <c r="F12" s="151"/>
      <c r="G12" s="140" t="s">
        <v>46</v>
      </c>
      <c r="H12" s="150"/>
      <c r="I12" s="151"/>
      <c r="J12" s="129" t="s">
        <v>47</v>
      </c>
      <c r="K12" s="155"/>
    </row>
    <row r="13" spans="1:13" s="28" customFormat="1" x14ac:dyDescent="0.25">
      <c r="A13" s="140" t="s">
        <v>39</v>
      </c>
      <c r="B13" s="136" t="s">
        <v>40</v>
      </c>
      <c r="C13" s="38" t="s">
        <v>41</v>
      </c>
      <c r="D13" s="140" t="s">
        <v>42</v>
      </c>
      <c r="E13" s="150"/>
      <c r="F13" s="151"/>
      <c r="G13" s="140" t="s">
        <v>42</v>
      </c>
      <c r="H13" s="150"/>
      <c r="I13" s="151"/>
      <c r="J13" s="150" t="s">
        <v>42</v>
      </c>
      <c r="K13" s="150"/>
      <c r="L13" s="30" t="s">
        <v>50</v>
      </c>
      <c r="M13" s="32" t="s">
        <v>51</v>
      </c>
    </row>
    <row r="14" spans="1:13" s="28" customFormat="1" ht="10.5" thickBot="1" x14ac:dyDescent="0.3">
      <c r="A14" s="138"/>
      <c r="B14" s="156"/>
      <c r="C14" s="41" t="s">
        <v>1</v>
      </c>
      <c r="D14" s="101" t="s">
        <v>44</v>
      </c>
      <c r="E14" s="42" t="s">
        <v>48</v>
      </c>
      <c r="F14" s="43" t="s">
        <v>43</v>
      </c>
      <c r="G14" s="101" t="s">
        <v>49</v>
      </c>
      <c r="H14" s="42" t="s">
        <v>48</v>
      </c>
      <c r="I14" s="43" t="s">
        <v>43</v>
      </c>
      <c r="J14" s="101" t="s">
        <v>44</v>
      </c>
      <c r="K14" s="42" t="s">
        <v>48</v>
      </c>
      <c r="L14" s="40" t="s">
        <v>2</v>
      </c>
      <c r="M14" s="44" t="s">
        <v>1</v>
      </c>
    </row>
    <row r="15" spans="1:13" x14ac:dyDescent="0.25">
      <c r="A15" s="179" t="s">
        <v>53</v>
      </c>
      <c r="B15" s="180"/>
      <c r="C15" s="180"/>
      <c r="D15" s="180"/>
      <c r="E15" s="180"/>
      <c r="F15" s="180"/>
      <c r="G15" s="180"/>
      <c r="H15" s="180"/>
      <c r="I15" s="180"/>
      <c r="J15" s="180"/>
      <c r="K15" s="180"/>
      <c r="L15" s="180"/>
      <c r="M15" s="181"/>
    </row>
    <row r="16" spans="1:13" ht="57" customHeight="1" x14ac:dyDescent="0.25">
      <c r="A16" s="45" t="s">
        <v>60</v>
      </c>
      <c r="B16" s="46" t="s">
        <v>56</v>
      </c>
      <c r="C16" s="47">
        <v>80</v>
      </c>
      <c r="D16" s="7"/>
      <c r="E16" s="12"/>
      <c r="F16" s="2"/>
      <c r="G16" s="7"/>
      <c r="H16" s="12"/>
      <c r="I16" s="2"/>
      <c r="J16" s="7"/>
      <c r="K16" s="13"/>
      <c r="L16" s="48">
        <f>D16+E16+F16+J16+K16+G16+H16+I16</f>
        <v>0</v>
      </c>
      <c r="M16" s="49">
        <f>L16*C16</f>
        <v>0</v>
      </c>
    </row>
    <row r="17" spans="1:13" ht="59.5" customHeight="1" x14ac:dyDescent="0.25">
      <c r="A17" s="50" t="s">
        <v>59</v>
      </c>
      <c r="B17" s="46" t="s">
        <v>56</v>
      </c>
      <c r="C17" s="51">
        <v>40</v>
      </c>
      <c r="D17" s="7"/>
      <c r="E17" s="52"/>
      <c r="F17" s="53"/>
      <c r="G17" s="7"/>
      <c r="H17" s="52"/>
      <c r="I17" s="53"/>
      <c r="J17" s="7"/>
      <c r="K17" s="54"/>
      <c r="L17" s="48">
        <f>D17+G17+J17</f>
        <v>0</v>
      </c>
      <c r="M17" s="49">
        <f t="shared" ref="M17:M23" si="0">L17*C17</f>
        <v>0</v>
      </c>
    </row>
    <row r="18" spans="1:13" ht="56.5" customHeight="1" x14ac:dyDescent="0.25">
      <c r="A18" s="50" t="s">
        <v>58</v>
      </c>
      <c r="B18" s="46" t="s">
        <v>56</v>
      </c>
      <c r="C18" s="51">
        <v>95</v>
      </c>
      <c r="D18" s="7"/>
      <c r="E18" s="12"/>
      <c r="F18" s="2"/>
      <c r="G18" s="7"/>
      <c r="H18" s="12"/>
      <c r="I18" s="2"/>
      <c r="J18" s="7"/>
      <c r="K18" s="13"/>
      <c r="L18" s="48">
        <f>D18+E18+F18+J18+K18+G18+H18+I18</f>
        <v>0</v>
      </c>
      <c r="M18" s="49">
        <f t="shared" si="0"/>
        <v>0</v>
      </c>
    </row>
    <row r="19" spans="1:13" x14ac:dyDescent="0.25">
      <c r="A19" s="179" t="s">
        <v>54</v>
      </c>
      <c r="B19" s="180"/>
      <c r="C19" s="180"/>
      <c r="D19" s="180"/>
      <c r="E19" s="180"/>
      <c r="F19" s="180"/>
      <c r="G19" s="180"/>
      <c r="H19" s="180"/>
      <c r="I19" s="180"/>
      <c r="J19" s="180"/>
      <c r="K19" s="180"/>
      <c r="L19" s="180"/>
      <c r="M19" s="181"/>
    </row>
    <row r="20" spans="1:13" ht="61.5" customHeight="1" x14ac:dyDescent="0.25">
      <c r="A20" s="50" t="s">
        <v>57</v>
      </c>
      <c r="B20" s="46" t="s">
        <v>56</v>
      </c>
      <c r="C20" s="51">
        <v>140</v>
      </c>
      <c r="D20" s="55"/>
      <c r="E20" s="12"/>
      <c r="F20" s="2"/>
      <c r="G20" s="55"/>
      <c r="H20" s="12"/>
      <c r="I20" s="2"/>
      <c r="J20" s="56"/>
      <c r="K20" s="13"/>
      <c r="L20" s="48">
        <f>D20+E20+F20+J20+K20+G20+H20+I20</f>
        <v>0</v>
      </c>
      <c r="M20" s="49">
        <f t="shared" si="0"/>
        <v>0</v>
      </c>
    </row>
    <row r="21" spans="1:13" ht="134" customHeight="1" x14ac:dyDescent="0.25">
      <c r="A21" s="45" t="s">
        <v>61</v>
      </c>
      <c r="B21" s="46" t="s">
        <v>56</v>
      </c>
      <c r="C21" s="47">
        <v>125</v>
      </c>
      <c r="D21" s="55"/>
      <c r="E21" s="12"/>
      <c r="F21" s="2"/>
      <c r="G21" s="55"/>
      <c r="H21" s="12"/>
      <c r="I21" s="2"/>
      <c r="J21" s="56"/>
      <c r="K21" s="13"/>
      <c r="L21" s="48">
        <f>D21+E21+F21+J21+K21+G21+H21+I21</f>
        <v>0</v>
      </c>
      <c r="M21" s="49">
        <f t="shared" si="0"/>
        <v>0</v>
      </c>
    </row>
    <row r="22" spans="1:13" ht="101.5" customHeight="1" x14ac:dyDescent="0.25">
      <c r="A22" s="45" t="s">
        <v>62</v>
      </c>
      <c r="B22" s="46" t="s">
        <v>56</v>
      </c>
      <c r="C22" s="47">
        <v>75</v>
      </c>
      <c r="D22" s="55"/>
      <c r="E22" s="12"/>
      <c r="F22" s="2"/>
      <c r="G22" s="55"/>
      <c r="H22" s="12"/>
      <c r="I22" s="2"/>
      <c r="J22" s="56"/>
      <c r="K22" s="13"/>
      <c r="L22" s="48">
        <f>D22+E22+F22+J22+K22+G22+H22+I22</f>
        <v>0</v>
      </c>
      <c r="M22" s="49">
        <f t="shared" si="0"/>
        <v>0</v>
      </c>
    </row>
    <row r="23" spans="1:13" ht="95.5" customHeight="1" x14ac:dyDescent="0.25">
      <c r="A23" s="45" t="s">
        <v>63</v>
      </c>
      <c r="B23" s="46" t="s">
        <v>56</v>
      </c>
      <c r="C23" s="47">
        <v>130</v>
      </c>
      <c r="D23" s="55"/>
      <c r="E23" s="12"/>
      <c r="F23" s="2"/>
      <c r="G23" s="55"/>
      <c r="H23" s="12"/>
      <c r="I23" s="2"/>
      <c r="J23" s="56"/>
      <c r="K23" s="13"/>
      <c r="L23" s="48">
        <f>D23+E23+F23+J23+K23+G23+H23+I23</f>
        <v>0</v>
      </c>
      <c r="M23" s="49">
        <f t="shared" si="0"/>
        <v>0</v>
      </c>
    </row>
    <row r="24" spans="1:13" ht="10.5" thickBot="1" x14ac:dyDescent="0.3">
      <c r="A24" s="152" t="s">
        <v>55</v>
      </c>
      <c r="B24" s="153"/>
      <c r="C24" s="153"/>
      <c r="D24" s="153"/>
      <c r="E24" s="153"/>
      <c r="F24" s="153"/>
      <c r="G24" s="153"/>
      <c r="H24" s="153"/>
      <c r="I24" s="153"/>
      <c r="J24" s="153"/>
      <c r="K24" s="153"/>
      <c r="L24" s="153"/>
      <c r="M24" s="154"/>
    </row>
    <row r="25" spans="1:13" ht="77.5" customHeight="1" x14ac:dyDescent="0.25">
      <c r="A25" s="57" t="s">
        <v>64</v>
      </c>
      <c r="B25" s="46" t="s">
        <v>56</v>
      </c>
      <c r="C25" s="58">
        <v>80</v>
      </c>
      <c r="D25" s="7"/>
      <c r="E25" s="12"/>
      <c r="F25" s="2"/>
      <c r="G25" s="7"/>
      <c r="H25" s="12"/>
      <c r="I25" s="2"/>
      <c r="J25" s="7"/>
      <c r="K25" s="13"/>
      <c r="L25" s="48">
        <f>D25+E25+F25+J25+K25+G25+H25+I25</f>
        <v>0</v>
      </c>
      <c r="M25" s="49">
        <f t="shared" ref="M25:M26" si="1">L25*C25</f>
        <v>0</v>
      </c>
    </row>
    <row r="26" spans="1:13" ht="64" customHeight="1" x14ac:dyDescent="0.25">
      <c r="A26" s="50" t="s">
        <v>65</v>
      </c>
      <c r="B26" s="46" t="s">
        <v>56</v>
      </c>
      <c r="C26" s="51">
        <v>30</v>
      </c>
      <c r="D26" s="7"/>
      <c r="E26" s="12"/>
      <c r="F26" s="2"/>
      <c r="G26" s="7"/>
      <c r="H26" s="12"/>
      <c r="I26" s="2"/>
      <c r="J26" s="7"/>
      <c r="K26" s="13"/>
      <c r="L26" s="48">
        <f>D26+E26+F26+J26+K26+G26+H26+I26</f>
        <v>0</v>
      </c>
      <c r="M26" s="49">
        <f t="shared" si="1"/>
        <v>0</v>
      </c>
    </row>
    <row r="27" spans="1:13" ht="11.25" customHeight="1" x14ac:dyDescent="0.25"/>
    <row r="28" spans="1:13" ht="11.25" customHeight="1" thickBot="1" x14ac:dyDescent="0.3"/>
    <row r="29" spans="1:13" ht="12.75" customHeight="1" thickBot="1" x14ac:dyDescent="0.3">
      <c r="A29" s="37" t="s">
        <v>8</v>
      </c>
      <c r="D29" s="140" t="s">
        <v>45</v>
      </c>
      <c r="E29" s="150"/>
      <c r="F29" s="151"/>
      <c r="G29" s="140" t="s">
        <v>46</v>
      </c>
      <c r="H29" s="150"/>
      <c r="I29" s="151"/>
      <c r="J29" s="129" t="s">
        <v>47</v>
      </c>
      <c r="K29" s="155"/>
    </row>
    <row r="30" spans="1:13" x14ac:dyDescent="0.25">
      <c r="A30" s="140" t="s">
        <v>39</v>
      </c>
      <c r="B30" s="136" t="s">
        <v>40</v>
      </c>
      <c r="C30" s="38" t="s">
        <v>41</v>
      </c>
      <c r="D30" s="140" t="s">
        <v>42</v>
      </c>
      <c r="E30" s="150"/>
      <c r="F30" s="151"/>
      <c r="G30" s="140" t="s">
        <v>42</v>
      </c>
      <c r="H30" s="150"/>
      <c r="I30" s="151"/>
      <c r="J30" s="150" t="s">
        <v>42</v>
      </c>
      <c r="K30" s="150"/>
      <c r="L30" s="30" t="s">
        <v>50</v>
      </c>
      <c r="M30" s="32" t="s">
        <v>51</v>
      </c>
    </row>
    <row r="31" spans="1:13" ht="10.5" thickBot="1" x14ac:dyDescent="0.3">
      <c r="A31" s="138"/>
      <c r="B31" s="156"/>
      <c r="C31" s="41" t="s">
        <v>1</v>
      </c>
      <c r="D31" s="101" t="s">
        <v>44</v>
      </c>
      <c r="E31" s="42" t="s">
        <v>48</v>
      </c>
      <c r="F31" s="43" t="s">
        <v>43</v>
      </c>
      <c r="G31" s="101" t="s">
        <v>49</v>
      </c>
      <c r="H31" s="42" t="s">
        <v>48</v>
      </c>
      <c r="I31" s="43" t="s">
        <v>43</v>
      </c>
      <c r="J31" s="101" t="s">
        <v>44</v>
      </c>
      <c r="K31" s="42" t="s">
        <v>48</v>
      </c>
      <c r="L31" s="40" t="s">
        <v>2</v>
      </c>
      <c r="M31" s="44" t="s">
        <v>1</v>
      </c>
    </row>
    <row r="32" spans="1:13" x14ac:dyDescent="0.25">
      <c r="A32" s="152" t="s">
        <v>74</v>
      </c>
      <c r="B32" s="153"/>
      <c r="C32" s="153"/>
      <c r="D32" s="153"/>
      <c r="E32" s="153"/>
      <c r="F32" s="153"/>
      <c r="G32" s="153"/>
      <c r="H32" s="153"/>
      <c r="I32" s="153"/>
      <c r="J32" s="153"/>
      <c r="K32" s="153"/>
      <c r="L32" s="153"/>
      <c r="M32" s="154"/>
    </row>
    <row r="33" spans="1:14" ht="15" customHeight="1" x14ac:dyDescent="0.25">
      <c r="A33" s="60" t="s">
        <v>66</v>
      </c>
      <c r="B33" s="48" t="s">
        <v>18</v>
      </c>
      <c r="C33" s="51">
        <v>5</v>
      </c>
      <c r="D33" s="7"/>
      <c r="E33" s="12"/>
      <c r="F33" s="2"/>
      <c r="G33" s="7"/>
      <c r="H33" s="12"/>
      <c r="I33" s="2"/>
      <c r="J33" s="7"/>
      <c r="K33" s="2"/>
      <c r="L33" s="61">
        <f>D33+E33+F33+J33+K33+G33+H33+I33</f>
        <v>0</v>
      </c>
      <c r="M33" s="62">
        <f t="shared" ref="M33:M40" si="2">L33*C33</f>
        <v>0</v>
      </c>
    </row>
    <row r="34" spans="1:14" ht="15.5" customHeight="1" x14ac:dyDescent="0.25">
      <c r="A34" s="60" t="s">
        <v>67</v>
      </c>
      <c r="B34" s="48" t="s">
        <v>18</v>
      </c>
      <c r="C34" s="51">
        <v>5</v>
      </c>
      <c r="D34" s="7"/>
      <c r="E34" s="12"/>
      <c r="F34" s="2"/>
      <c r="G34" s="7"/>
      <c r="H34" s="12"/>
      <c r="I34" s="2"/>
      <c r="J34" s="7"/>
      <c r="K34" s="2"/>
      <c r="L34" s="61">
        <f t="shared" ref="L34:L40" si="3">D34+E34+F34+J34+K34+G34+H34+I34</f>
        <v>0</v>
      </c>
      <c r="M34" s="62">
        <f t="shared" si="2"/>
        <v>0</v>
      </c>
    </row>
    <row r="35" spans="1:14" ht="12.75" customHeight="1" x14ac:dyDescent="0.25">
      <c r="A35" s="60" t="s">
        <v>9</v>
      </c>
      <c r="B35" s="48" t="s">
        <v>10</v>
      </c>
      <c r="C35" s="51">
        <v>3</v>
      </c>
      <c r="D35" s="7"/>
      <c r="E35" s="12"/>
      <c r="F35" s="2"/>
      <c r="G35" s="7"/>
      <c r="H35" s="12"/>
      <c r="I35" s="2"/>
      <c r="J35" s="7"/>
      <c r="K35" s="2"/>
      <c r="L35" s="61">
        <f t="shared" si="3"/>
        <v>0</v>
      </c>
      <c r="M35" s="62">
        <f t="shared" si="2"/>
        <v>0</v>
      </c>
    </row>
    <row r="36" spans="1:14" ht="12.75" customHeight="1" x14ac:dyDescent="0.25">
      <c r="A36" s="60" t="s">
        <v>11</v>
      </c>
      <c r="B36" s="48" t="s">
        <v>10</v>
      </c>
      <c r="C36" s="51">
        <v>3</v>
      </c>
      <c r="D36" s="7"/>
      <c r="E36" s="12"/>
      <c r="F36" s="2"/>
      <c r="G36" s="7"/>
      <c r="H36" s="12"/>
      <c r="I36" s="2"/>
      <c r="J36" s="7"/>
      <c r="K36" s="2"/>
      <c r="L36" s="61">
        <f t="shared" si="3"/>
        <v>0</v>
      </c>
      <c r="M36" s="62">
        <f t="shared" si="2"/>
        <v>0</v>
      </c>
    </row>
    <row r="37" spans="1:14" ht="16" customHeight="1" x14ac:dyDescent="0.25">
      <c r="A37" s="63" t="s">
        <v>68</v>
      </c>
      <c r="B37" s="64" t="s">
        <v>12</v>
      </c>
      <c r="C37" s="65">
        <v>3.5</v>
      </c>
      <c r="D37" s="7"/>
      <c r="E37" s="12"/>
      <c r="F37" s="2"/>
      <c r="G37" s="7"/>
      <c r="H37" s="12"/>
      <c r="I37" s="2"/>
      <c r="J37" s="7"/>
      <c r="K37" s="2"/>
      <c r="L37" s="61">
        <f t="shared" si="3"/>
        <v>0</v>
      </c>
      <c r="M37" s="62">
        <f t="shared" si="2"/>
        <v>0</v>
      </c>
    </row>
    <row r="38" spans="1:14" ht="14" customHeight="1" x14ac:dyDescent="0.25">
      <c r="A38" s="63" t="s">
        <v>69</v>
      </c>
      <c r="B38" s="64" t="s">
        <v>13</v>
      </c>
      <c r="C38" s="65">
        <v>35</v>
      </c>
      <c r="D38" s="7"/>
      <c r="E38" s="12"/>
      <c r="F38" s="2"/>
      <c r="G38" s="7"/>
      <c r="H38" s="12"/>
      <c r="I38" s="2"/>
      <c r="J38" s="7"/>
      <c r="K38" s="2"/>
      <c r="L38" s="61">
        <f t="shared" si="3"/>
        <v>0</v>
      </c>
      <c r="M38" s="62">
        <f t="shared" si="2"/>
        <v>0</v>
      </c>
      <c r="N38" s="66"/>
    </row>
    <row r="39" spans="1:14" ht="13.5" customHeight="1" x14ac:dyDescent="0.25">
      <c r="A39" s="60" t="s">
        <v>70</v>
      </c>
      <c r="B39" s="48" t="s">
        <v>10</v>
      </c>
      <c r="C39" s="51">
        <v>3</v>
      </c>
      <c r="D39" s="7"/>
      <c r="E39" s="12"/>
      <c r="F39" s="2"/>
      <c r="G39" s="7"/>
      <c r="H39" s="12"/>
      <c r="I39" s="2"/>
      <c r="J39" s="7"/>
      <c r="K39" s="2"/>
      <c r="L39" s="61">
        <f t="shared" si="3"/>
        <v>0</v>
      </c>
      <c r="M39" s="62">
        <f t="shared" si="2"/>
        <v>0</v>
      </c>
    </row>
    <row r="40" spans="1:14" ht="18.5" customHeight="1" x14ac:dyDescent="0.25">
      <c r="A40" s="60" t="s">
        <v>71</v>
      </c>
      <c r="B40" s="48" t="s">
        <v>14</v>
      </c>
      <c r="C40" s="51">
        <v>2.8</v>
      </c>
      <c r="D40" s="7"/>
      <c r="E40" s="12"/>
      <c r="F40" s="2"/>
      <c r="G40" s="7"/>
      <c r="H40" s="12"/>
      <c r="I40" s="2"/>
      <c r="J40" s="7"/>
      <c r="K40" s="2"/>
      <c r="L40" s="61">
        <f t="shared" si="3"/>
        <v>0</v>
      </c>
      <c r="M40" s="62">
        <f t="shared" si="2"/>
        <v>0</v>
      </c>
    </row>
    <row r="41" spans="1:14" x14ac:dyDescent="0.25">
      <c r="A41" s="152" t="s">
        <v>75</v>
      </c>
      <c r="B41" s="153"/>
      <c r="C41" s="153"/>
      <c r="D41" s="153"/>
      <c r="E41" s="153"/>
      <c r="F41" s="153"/>
      <c r="G41" s="153"/>
      <c r="H41" s="153"/>
      <c r="I41" s="153"/>
      <c r="J41" s="153"/>
      <c r="K41" s="153"/>
      <c r="L41" s="153"/>
      <c r="M41" s="154"/>
    </row>
    <row r="42" spans="1:14" x14ac:dyDescent="0.25">
      <c r="A42" s="50" t="s">
        <v>72</v>
      </c>
      <c r="B42" s="48" t="s">
        <v>15</v>
      </c>
      <c r="C42" s="51">
        <v>52</v>
      </c>
      <c r="D42" s="7"/>
      <c r="E42" s="12"/>
      <c r="F42" s="2"/>
      <c r="G42" s="7"/>
      <c r="H42" s="12"/>
      <c r="I42" s="2"/>
      <c r="J42" s="7"/>
      <c r="K42" s="2"/>
      <c r="L42" s="61">
        <f>D42+E42+F42+J42+K42+G42+H42+I42</f>
        <v>0</v>
      </c>
      <c r="M42" s="62">
        <f>L42*C42</f>
        <v>0</v>
      </c>
    </row>
    <row r="43" spans="1:14" s="67" customFormat="1" ht="20" x14ac:dyDescent="0.25">
      <c r="A43" s="60" t="s">
        <v>73</v>
      </c>
      <c r="B43" s="48" t="s">
        <v>15</v>
      </c>
      <c r="C43" s="51">
        <v>12</v>
      </c>
      <c r="D43" s="7"/>
      <c r="E43" s="12"/>
      <c r="F43" s="2"/>
      <c r="G43" s="7"/>
      <c r="H43" s="12"/>
      <c r="I43" s="2"/>
      <c r="J43" s="7"/>
      <c r="K43" s="2"/>
      <c r="L43" s="61">
        <f>D43+E43+F43+J43+K43+G43+H43+I43</f>
        <v>0</v>
      </c>
      <c r="M43" s="62">
        <f>L43*C43</f>
        <v>0</v>
      </c>
    </row>
    <row r="44" spans="1:14" x14ac:dyDescent="0.25">
      <c r="A44" s="152" t="s">
        <v>76</v>
      </c>
      <c r="B44" s="153"/>
      <c r="C44" s="153"/>
      <c r="D44" s="153"/>
      <c r="E44" s="153"/>
      <c r="F44" s="153"/>
      <c r="G44" s="153"/>
      <c r="H44" s="153"/>
      <c r="I44" s="153"/>
      <c r="J44" s="153"/>
      <c r="K44" s="153"/>
      <c r="L44" s="153"/>
      <c r="M44" s="154"/>
    </row>
    <row r="45" spans="1:14" ht="17.5" customHeight="1" x14ac:dyDescent="0.25">
      <c r="A45" s="50" t="s">
        <v>21</v>
      </c>
      <c r="B45" s="48" t="s">
        <v>20</v>
      </c>
      <c r="C45" s="51">
        <v>20</v>
      </c>
      <c r="D45" s="55"/>
      <c r="E45" s="52"/>
      <c r="F45" s="2"/>
      <c r="G45" s="55"/>
      <c r="H45" s="52"/>
      <c r="I45" s="2"/>
      <c r="J45" s="55"/>
      <c r="K45" s="53"/>
      <c r="L45" s="61">
        <f t="shared" ref="L45:L46" si="4">F45+I45</f>
        <v>0</v>
      </c>
      <c r="M45" s="62">
        <f>L45*C45</f>
        <v>0</v>
      </c>
    </row>
    <row r="46" spans="1:14" ht="18" customHeight="1" x14ac:dyDescent="0.25">
      <c r="A46" s="50" t="s">
        <v>22</v>
      </c>
      <c r="B46" s="48" t="s">
        <v>20</v>
      </c>
      <c r="C46" s="51">
        <v>46</v>
      </c>
      <c r="D46" s="55"/>
      <c r="E46" s="52"/>
      <c r="F46" s="2"/>
      <c r="G46" s="55"/>
      <c r="H46" s="52"/>
      <c r="I46" s="2"/>
      <c r="J46" s="55"/>
      <c r="K46" s="53"/>
      <c r="L46" s="61">
        <f t="shared" si="4"/>
        <v>0</v>
      </c>
      <c r="M46" s="62">
        <f t="shared" ref="M46:M47" si="5">L46*C46</f>
        <v>0</v>
      </c>
    </row>
    <row r="47" spans="1:14" ht="16.5" customHeight="1" x14ac:dyDescent="0.25">
      <c r="A47" s="50" t="s">
        <v>23</v>
      </c>
      <c r="B47" s="48" t="s">
        <v>20</v>
      </c>
      <c r="C47" s="51">
        <v>24</v>
      </c>
      <c r="D47" s="55"/>
      <c r="E47" s="52"/>
      <c r="F47" s="2"/>
      <c r="G47" s="55"/>
      <c r="H47" s="52"/>
      <c r="I47" s="2"/>
      <c r="J47" s="55"/>
      <c r="K47" s="53"/>
      <c r="L47" s="61">
        <f>F47+I47</f>
        <v>0</v>
      </c>
      <c r="M47" s="62">
        <f t="shared" si="5"/>
        <v>0</v>
      </c>
    </row>
    <row r="48" spans="1:14" ht="16.5" customHeight="1" x14ac:dyDescent="0.25">
      <c r="A48" s="152" t="s">
        <v>77</v>
      </c>
      <c r="B48" s="153"/>
      <c r="C48" s="153"/>
      <c r="D48" s="153"/>
      <c r="E48" s="153"/>
      <c r="F48" s="153"/>
      <c r="G48" s="153"/>
      <c r="H48" s="153"/>
      <c r="I48" s="153"/>
      <c r="J48" s="153"/>
      <c r="K48" s="153"/>
      <c r="L48" s="153"/>
      <c r="M48" s="154"/>
    </row>
    <row r="49" spans="1:13" ht="16.5" customHeight="1" x14ac:dyDescent="0.25">
      <c r="A49" s="50" t="s">
        <v>27</v>
      </c>
      <c r="B49" s="48" t="s">
        <v>20</v>
      </c>
      <c r="C49" s="51">
        <v>32</v>
      </c>
      <c r="D49" s="55"/>
      <c r="E49" s="52"/>
      <c r="F49" s="2"/>
      <c r="G49" s="55"/>
      <c r="H49" s="52"/>
      <c r="I49" s="2"/>
      <c r="J49" s="55"/>
      <c r="K49" s="53"/>
      <c r="L49" s="61">
        <f t="shared" ref="L49:L50" si="6">F49+I49</f>
        <v>0</v>
      </c>
      <c r="M49" s="62">
        <f>L49*C49</f>
        <v>0</v>
      </c>
    </row>
    <row r="50" spans="1:13" ht="15" customHeight="1" x14ac:dyDescent="0.25">
      <c r="A50" s="50" t="s">
        <v>24</v>
      </c>
      <c r="B50" s="48" t="s">
        <v>20</v>
      </c>
      <c r="C50" s="51">
        <v>27</v>
      </c>
      <c r="D50" s="55"/>
      <c r="E50" s="52"/>
      <c r="F50" s="2"/>
      <c r="G50" s="55"/>
      <c r="H50" s="52"/>
      <c r="I50" s="2"/>
      <c r="J50" s="55"/>
      <c r="K50" s="53"/>
      <c r="L50" s="61">
        <f t="shared" si="6"/>
        <v>0</v>
      </c>
      <c r="M50" s="62">
        <f t="shared" ref="M50:M51" si="7">L50*C50</f>
        <v>0</v>
      </c>
    </row>
    <row r="51" spans="1:13" ht="15" customHeight="1" x14ac:dyDescent="0.25">
      <c r="A51" s="50" t="s">
        <v>25</v>
      </c>
      <c r="B51" s="48" t="s">
        <v>20</v>
      </c>
      <c r="C51" s="51">
        <v>22</v>
      </c>
      <c r="D51" s="55"/>
      <c r="E51" s="52"/>
      <c r="F51" s="2"/>
      <c r="G51" s="55"/>
      <c r="H51" s="52"/>
      <c r="I51" s="2"/>
      <c r="J51" s="55"/>
      <c r="K51" s="53"/>
      <c r="L51" s="61">
        <f>F51+I51</f>
        <v>0</v>
      </c>
      <c r="M51" s="62">
        <f t="shared" si="7"/>
        <v>0</v>
      </c>
    </row>
    <row r="52" spans="1:13" x14ac:dyDescent="0.25">
      <c r="A52" s="152" t="s">
        <v>78</v>
      </c>
      <c r="B52" s="153"/>
      <c r="C52" s="153"/>
      <c r="D52" s="153"/>
      <c r="E52" s="153"/>
      <c r="F52" s="153"/>
      <c r="G52" s="153"/>
      <c r="H52" s="153"/>
      <c r="I52" s="153"/>
      <c r="J52" s="153"/>
      <c r="K52" s="153"/>
      <c r="L52" s="153"/>
      <c r="M52" s="154"/>
    </row>
    <row r="53" spans="1:13" ht="15" customHeight="1" x14ac:dyDescent="0.25">
      <c r="A53" s="50" t="s">
        <v>26</v>
      </c>
      <c r="B53" s="48" t="s">
        <v>20</v>
      </c>
      <c r="C53" s="51">
        <v>32</v>
      </c>
      <c r="D53" s="55"/>
      <c r="E53" s="52"/>
      <c r="F53" s="2"/>
      <c r="G53" s="55"/>
      <c r="H53" s="52"/>
      <c r="I53" s="2"/>
      <c r="J53" s="55"/>
      <c r="K53" s="53"/>
      <c r="L53" s="61">
        <f t="shared" ref="L53:L54" si="8">F53+I53</f>
        <v>0</v>
      </c>
      <c r="M53" s="62">
        <f>L53*C53</f>
        <v>0</v>
      </c>
    </row>
    <row r="54" spans="1:13" ht="15.5" customHeight="1" x14ac:dyDescent="0.25">
      <c r="A54" s="50" t="s">
        <v>28</v>
      </c>
      <c r="B54" s="48" t="s">
        <v>20</v>
      </c>
      <c r="C54" s="51">
        <v>28</v>
      </c>
      <c r="D54" s="55"/>
      <c r="E54" s="52"/>
      <c r="F54" s="2"/>
      <c r="G54" s="55"/>
      <c r="H54" s="52"/>
      <c r="I54" s="2"/>
      <c r="J54" s="55"/>
      <c r="K54" s="53"/>
      <c r="L54" s="61">
        <f t="shared" si="8"/>
        <v>0</v>
      </c>
      <c r="M54" s="62">
        <f>L54*C54</f>
        <v>0</v>
      </c>
    </row>
    <row r="55" spans="1:13" ht="16.5" customHeight="1" x14ac:dyDescent="0.25">
      <c r="A55" s="50" t="s">
        <v>29</v>
      </c>
      <c r="B55" s="48" t="s">
        <v>20</v>
      </c>
      <c r="C55" s="51">
        <v>25</v>
      </c>
      <c r="D55" s="55"/>
      <c r="E55" s="52"/>
      <c r="F55" s="2"/>
      <c r="G55" s="55"/>
      <c r="H55" s="52"/>
      <c r="I55" s="2"/>
      <c r="J55" s="55"/>
      <c r="K55" s="53"/>
      <c r="L55" s="61">
        <f>F55+I55</f>
        <v>0</v>
      </c>
      <c r="M55" s="62">
        <f t="shared" ref="M55" si="9">L55*C55</f>
        <v>0</v>
      </c>
    </row>
    <row r="56" spans="1:13" ht="10.5" customHeight="1" x14ac:dyDescent="0.25">
      <c r="A56" s="152" t="s">
        <v>79</v>
      </c>
      <c r="B56" s="153"/>
      <c r="C56" s="153"/>
      <c r="D56" s="153"/>
      <c r="E56" s="153"/>
      <c r="F56" s="153"/>
      <c r="G56" s="153"/>
      <c r="H56" s="153"/>
      <c r="I56" s="153"/>
      <c r="J56" s="153"/>
      <c r="K56" s="153"/>
      <c r="L56" s="153"/>
      <c r="M56" s="154"/>
    </row>
    <row r="57" spans="1:13" ht="14" customHeight="1" x14ac:dyDescent="0.25">
      <c r="A57" s="68" t="s">
        <v>16</v>
      </c>
      <c r="B57" s="40" t="s">
        <v>10</v>
      </c>
      <c r="C57" s="47">
        <v>3.8</v>
      </c>
      <c r="D57" s="55"/>
      <c r="E57" s="52"/>
      <c r="F57" s="2"/>
      <c r="G57" s="55"/>
      <c r="H57" s="52"/>
      <c r="I57" s="2"/>
      <c r="J57" s="55"/>
      <c r="K57" s="53"/>
      <c r="L57" s="61">
        <f>F57+I57</f>
        <v>0</v>
      </c>
      <c r="M57" s="62">
        <f>L57*C57</f>
        <v>0</v>
      </c>
    </row>
    <row r="58" spans="1:13" ht="15.5" customHeight="1" x14ac:dyDescent="0.25">
      <c r="A58" s="60" t="s">
        <v>17</v>
      </c>
      <c r="B58" s="48" t="s">
        <v>10</v>
      </c>
      <c r="C58" s="51">
        <v>3.5</v>
      </c>
      <c r="D58" s="55"/>
      <c r="E58" s="52"/>
      <c r="F58" s="2"/>
      <c r="G58" s="55"/>
      <c r="H58" s="52"/>
      <c r="I58" s="2"/>
      <c r="J58" s="55"/>
      <c r="K58" s="53"/>
      <c r="L58" s="61">
        <f>F58+I58</f>
        <v>0</v>
      </c>
      <c r="M58" s="62">
        <f>L58*C58</f>
        <v>0</v>
      </c>
    </row>
    <row r="59" spans="1:13" ht="12.75" customHeight="1" x14ac:dyDescent="0.25">
      <c r="A59" s="69"/>
    </row>
    <row r="60" spans="1:13" s="36" customFormat="1" ht="13.5" customHeight="1" thickBot="1" x14ac:dyDescent="0.3">
      <c r="A60" s="104" t="s">
        <v>81</v>
      </c>
      <c r="B60" s="28"/>
      <c r="C60" s="29"/>
      <c r="D60" s="27"/>
      <c r="E60" s="27"/>
      <c r="F60" s="27"/>
      <c r="G60" s="27"/>
      <c r="H60" s="27"/>
      <c r="I60" s="27"/>
      <c r="J60" s="27"/>
      <c r="K60" s="27"/>
      <c r="L60" s="127">
        <f>M33+M34+M35+M36+M37+M38+M39+M40+M42+M43+M57+M58+M26+M25+M23+M22+M21+M20+M18+M17+M16+M55+M54+M53+M51+M50+M49+M47+M46+M45</f>
        <v>0</v>
      </c>
      <c r="M60" s="127"/>
    </row>
    <row r="61" spans="1:13" s="36" customFormat="1" ht="13.5" customHeight="1" x14ac:dyDescent="0.25">
      <c r="A61" s="69"/>
      <c r="B61" s="28"/>
      <c r="C61" s="29"/>
      <c r="D61" s="27"/>
      <c r="E61" s="27"/>
      <c r="F61" s="27"/>
      <c r="G61" s="27"/>
      <c r="H61" s="27"/>
      <c r="I61" s="27"/>
      <c r="J61" s="27"/>
      <c r="K61" s="27"/>
      <c r="L61" s="70"/>
      <c r="M61" s="70"/>
    </row>
    <row r="62" spans="1:13" s="36" customFormat="1" ht="13.5" customHeight="1" thickBot="1" x14ac:dyDescent="0.3">
      <c r="A62" s="69"/>
      <c r="B62" s="28"/>
      <c r="C62" s="29"/>
      <c r="D62" s="27"/>
      <c r="E62" s="27"/>
      <c r="F62" s="27"/>
      <c r="G62" s="27"/>
      <c r="H62" s="27"/>
      <c r="I62" s="27"/>
      <c r="J62" s="27"/>
      <c r="K62" s="27"/>
      <c r="L62" s="70"/>
      <c r="M62" s="70"/>
    </row>
    <row r="63" spans="1:13" ht="18.75" customHeight="1" thickBot="1" x14ac:dyDescent="0.3">
      <c r="A63" s="100" t="s">
        <v>82</v>
      </c>
      <c r="D63" s="140" t="s">
        <v>45</v>
      </c>
      <c r="E63" s="150"/>
      <c r="F63" s="151"/>
      <c r="G63" s="140" t="s">
        <v>46</v>
      </c>
      <c r="H63" s="150"/>
      <c r="I63" s="151"/>
      <c r="J63" s="129" t="s">
        <v>47</v>
      </c>
      <c r="K63" s="155"/>
    </row>
    <row r="64" spans="1:13" ht="12.5" customHeight="1" x14ac:dyDescent="0.25">
      <c r="A64" s="140" t="s">
        <v>39</v>
      </c>
      <c r="B64" s="136" t="s">
        <v>40</v>
      </c>
      <c r="C64" s="38" t="s">
        <v>41</v>
      </c>
      <c r="D64" s="140" t="s">
        <v>42</v>
      </c>
      <c r="E64" s="150"/>
      <c r="F64" s="151"/>
      <c r="G64" s="140" t="s">
        <v>42</v>
      </c>
      <c r="H64" s="150"/>
      <c r="I64" s="151"/>
      <c r="J64" s="140" t="s">
        <v>42</v>
      </c>
      <c r="K64" s="150"/>
      <c r="L64" s="30" t="s">
        <v>50</v>
      </c>
      <c r="M64" s="32" t="s">
        <v>51</v>
      </c>
    </row>
    <row r="65" spans="1:14" ht="10.5" thickBot="1" x14ac:dyDescent="0.3">
      <c r="A65" s="138"/>
      <c r="B65" s="156"/>
      <c r="C65" s="41" t="s">
        <v>1</v>
      </c>
      <c r="D65" s="168">
        <v>0.29166666666666669</v>
      </c>
      <c r="E65" s="177"/>
      <c r="F65" s="169"/>
      <c r="G65" s="168">
        <v>0.27083333333333331</v>
      </c>
      <c r="H65" s="177"/>
      <c r="I65" s="169"/>
      <c r="J65" s="168">
        <v>0.33333333333333331</v>
      </c>
      <c r="K65" s="169"/>
      <c r="L65" s="40" t="s">
        <v>2</v>
      </c>
      <c r="M65" s="44" t="s">
        <v>1</v>
      </c>
    </row>
    <row r="66" spans="1:14" x14ac:dyDescent="0.25">
      <c r="A66" s="152"/>
      <c r="B66" s="153"/>
      <c r="C66" s="153"/>
      <c r="D66" s="153"/>
      <c r="E66" s="153"/>
      <c r="F66" s="153"/>
      <c r="G66" s="153"/>
      <c r="H66" s="153"/>
      <c r="I66" s="153"/>
      <c r="J66" s="153"/>
      <c r="K66" s="153"/>
      <c r="L66" s="153"/>
      <c r="M66" s="154"/>
    </row>
    <row r="67" spans="1:14" ht="57" customHeight="1" x14ac:dyDescent="0.25">
      <c r="A67" s="50" t="s">
        <v>86</v>
      </c>
      <c r="B67" s="46" t="s">
        <v>56</v>
      </c>
      <c r="C67" s="51">
        <v>60</v>
      </c>
      <c r="D67" s="170"/>
      <c r="E67" s="171"/>
      <c r="F67" s="178"/>
      <c r="G67" s="170"/>
      <c r="H67" s="171"/>
      <c r="I67" s="178"/>
      <c r="J67" s="170"/>
      <c r="K67" s="171"/>
      <c r="L67" s="48">
        <f>D67+G67+J67</f>
        <v>0</v>
      </c>
      <c r="M67" s="62">
        <f t="shared" ref="M67:M70" si="10">L67*C67</f>
        <v>0</v>
      </c>
    </row>
    <row r="68" spans="1:14" ht="79" customHeight="1" x14ac:dyDescent="0.25">
      <c r="A68" s="50" t="s">
        <v>85</v>
      </c>
      <c r="B68" s="46" t="s">
        <v>56</v>
      </c>
      <c r="C68" s="51">
        <v>324</v>
      </c>
      <c r="D68" s="170"/>
      <c r="E68" s="171"/>
      <c r="F68" s="178"/>
      <c r="G68" s="172"/>
      <c r="H68" s="176"/>
      <c r="I68" s="173"/>
      <c r="J68" s="172"/>
      <c r="K68" s="173"/>
      <c r="L68" s="61">
        <f>D68+E68+F68+J68+K68</f>
        <v>0</v>
      </c>
      <c r="M68" s="62">
        <f t="shared" ref="M68" si="11">L68*C68</f>
        <v>0</v>
      </c>
    </row>
    <row r="69" spans="1:14" ht="109.5" customHeight="1" x14ac:dyDescent="0.25">
      <c r="A69" s="50" t="s">
        <v>84</v>
      </c>
      <c r="B69" s="46" t="s">
        <v>56</v>
      </c>
      <c r="C69" s="51">
        <v>385</v>
      </c>
      <c r="D69" s="170"/>
      <c r="E69" s="171"/>
      <c r="F69" s="178"/>
      <c r="G69" s="172"/>
      <c r="H69" s="176"/>
      <c r="I69" s="173"/>
      <c r="J69" s="172"/>
      <c r="K69" s="173"/>
      <c r="L69" s="61">
        <f t="shared" ref="L69:L70" si="12">D69+E69+F69+J69+K69</f>
        <v>0</v>
      </c>
      <c r="M69" s="62">
        <f t="shared" si="10"/>
        <v>0</v>
      </c>
    </row>
    <row r="70" spans="1:14" ht="129" customHeight="1" x14ac:dyDescent="0.25">
      <c r="A70" s="50" t="s">
        <v>83</v>
      </c>
      <c r="B70" s="46" t="s">
        <v>56</v>
      </c>
      <c r="C70" s="51">
        <v>419</v>
      </c>
      <c r="D70" s="170"/>
      <c r="E70" s="171"/>
      <c r="F70" s="178"/>
      <c r="G70" s="172"/>
      <c r="H70" s="176"/>
      <c r="I70" s="173"/>
      <c r="J70" s="172"/>
      <c r="K70" s="173"/>
      <c r="L70" s="61">
        <f t="shared" si="12"/>
        <v>0</v>
      </c>
      <c r="M70" s="62">
        <f t="shared" si="10"/>
        <v>0</v>
      </c>
    </row>
    <row r="71" spans="1:14" ht="9.75" customHeight="1" x14ac:dyDescent="0.25">
      <c r="A71" s="69"/>
    </row>
    <row r="72" spans="1:14" ht="16.5" customHeight="1" thickBot="1" x14ac:dyDescent="0.3">
      <c r="A72" s="104" t="s">
        <v>3</v>
      </c>
      <c r="L72" s="127">
        <f>M70+M69+M68+M67</f>
        <v>0</v>
      </c>
      <c r="M72" s="127"/>
    </row>
    <row r="73" spans="1:14" ht="16.5" customHeight="1" x14ac:dyDescent="0.25">
      <c r="A73" s="27" t="s">
        <v>87</v>
      </c>
    </row>
    <row r="74" spans="1:14" ht="16.5" customHeight="1" thickBot="1" x14ac:dyDescent="0.3"/>
    <row r="75" spans="1:14" ht="18.75" customHeight="1" thickBot="1" x14ac:dyDescent="0.3">
      <c r="A75" s="100" t="s">
        <v>88</v>
      </c>
      <c r="D75" s="129" t="s">
        <v>45</v>
      </c>
      <c r="E75" s="130"/>
      <c r="F75" s="129" t="s">
        <v>46</v>
      </c>
      <c r="G75" s="155"/>
      <c r="H75" s="97" t="s">
        <v>47</v>
      </c>
      <c r="I75" s="109"/>
      <c r="J75" s="96"/>
    </row>
    <row r="76" spans="1:14" ht="13.5" customHeight="1" x14ac:dyDescent="0.25">
      <c r="A76" s="140" t="s">
        <v>39</v>
      </c>
      <c r="B76" s="136" t="s">
        <v>40</v>
      </c>
      <c r="C76" s="38" t="s">
        <v>41</v>
      </c>
      <c r="D76" s="140" t="s">
        <v>42</v>
      </c>
      <c r="E76" s="151"/>
      <c r="F76" s="140" t="s">
        <v>42</v>
      </c>
      <c r="G76" s="151"/>
      <c r="H76" s="105" t="s">
        <v>42</v>
      </c>
      <c r="I76" s="30" t="s">
        <v>2</v>
      </c>
      <c r="J76" s="30" t="s">
        <v>51</v>
      </c>
      <c r="K76" s="33"/>
    </row>
    <row r="77" spans="1:14" ht="10.5" thickBot="1" x14ac:dyDescent="0.3">
      <c r="A77" s="141"/>
      <c r="B77" s="137"/>
      <c r="C77" s="71" t="s">
        <v>1</v>
      </c>
      <c r="D77" s="72" t="s">
        <v>89</v>
      </c>
      <c r="E77" s="73" t="s">
        <v>43</v>
      </c>
      <c r="F77" s="59" t="s">
        <v>49</v>
      </c>
      <c r="G77" s="73" t="s">
        <v>90</v>
      </c>
      <c r="H77" s="39" t="s">
        <v>89</v>
      </c>
      <c r="I77" s="35" t="s">
        <v>50</v>
      </c>
      <c r="J77" s="39" t="s">
        <v>1</v>
      </c>
      <c r="M77" s="28"/>
      <c r="N77" s="28"/>
    </row>
    <row r="78" spans="1:14" ht="18" customHeight="1" thickBot="1" x14ac:dyDescent="0.25">
      <c r="A78" s="106" t="s">
        <v>91</v>
      </c>
      <c r="B78" s="40" t="s">
        <v>4</v>
      </c>
      <c r="C78" s="51">
        <v>25</v>
      </c>
      <c r="D78" s="20"/>
      <c r="E78" s="15"/>
      <c r="F78" s="20"/>
      <c r="G78" s="15"/>
      <c r="H78" s="23"/>
      <c r="I78" s="78">
        <f t="shared" ref="I78:I87" si="13">D78+E78+F78+G78+H78</f>
        <v>0</v>
      </c>
      <c r="J78" s="74">
        <f t="shared" ref="J78:J85" si="14">C78*I78</f>
        <v>0</v>
      </c>
    </row>
    <row r="79" spans="1:14" ht="16" customHeight="1" thickBot="1" x14ac:dyDescent="0.25">
      <c r="A79" s="106" t="s">
        <v>92</v>
      </c>
      <c r="B79" s="40" t="s">
        <v>4</v>
      </c>
      <c r="C79" s="51">
        <v>45</v>
      </c>
      <c r="D79" s="14"/>
      <c r="E79" s="15"/>
      <c r="F79" s="14"/>
      <c r="G79" s="15"/>
      <c r="H79" s="19"/>
      <c r="I79" s="78">
        <f t="shared" si="13"/>
        <v>0</v>
      </c>
      <c r="J79" s="74">
        <f t="shared" si="14"/>
        <v>0</v>
      </c>
    </row>
    <row r="80" spans="1:14" ht="18.5" customHeight="1" thickBot="1" x14ac:dyDescent="0.25">
      <c r="A80" s="107" t="s">
        <v>93</v>
      </c>
      <c r="B80" s="40" t="s">
        <v>4</v>
      </c>
      <c r="C80" s="51">
        <v>45</v>
      </c>
      <c r="D80" s="14"/>
      <c r="E80" s="15"/>
      <c r="F80" s="14"/>
      <c r="G80" s="15"/>
      <c r="H80" s="19"/>
      <c r="I80" s="78">
        <f t="shared" si="13"/>
        <v>0</v>
      </c>
      <c r="J80" s="74">
        <f t="shared" si="14"/>
        <v>0</v>
      </c>
    </row>
    <row r="81" spans="1:13" ht="16" customHeight="1" thickBot="1" x14ac:dyDescent="0.25">
      <c r="A81" s="106" t="s">
        <v>94</v>
      </c>
      <c r="B81" s="48" t="s">
        <v>4</v>
      </c>
      <c r="C81" s="51">
        <v>40</v>
      </c>
      <c r="D81" s="1"/>
      <c r="E81" s="2"/>
      <c r="F81" s="1"/>
      <c r="G81" s="2"/>
      <c r="H81" s="3"/>
      <c r="I81" s="78">
        <f t="shared" si="13"/>
        <v>0</v>
      </c>
      <c r="J81" s="74">
        <f t="shared" si="14"/>
        <v>0</v>
      </c>
    </row>
    <row r="82" spans="1:13" ht="15" customHeight="1" thickBot="1" x14ac:dyDescent="0.25">
      <c r="A82" s="106" t="s">
        <v>95</v>
      </c>
      <c r="B82" s="48" t="s">
        <v>5</v>
      </c>
      <c r="C82" s="51">
        <v>8</v>
      </c>
      <c r="D82" s="1"/>
      <c r="E82" s="2"/>
      <c r="F82" s="1"/>
      <c r="G82" s="2"/>
      <c r="H82" s="2"/>
      <c r="I82" s="78">
        <f t="shared" si="13"/>
        <v>0</v>
      </c>
      <c r="J82" s="74">
        <f t="shared" si="14"/>
        <v>0</v>
      </c>
    </row>
    <row r="83" spans="1:13" ht="15" customHeight="1" thickBot="1" x14ac:dyDescent="0.25">
      <c r="A83" s="106" t="s">
        <v>96</v>
      </c>
      <c r="B83" s="48" t="s">
        <v>6</v>
      </c>
      <c r="C83" s="51">
        <v>8</v>
      </c>
      <c r="D83" s="1"/>
      <c r="E83" s="2"/>
      <c r="F83" s="1"/>
      <c r="G83" s="2"/>
      <c r="H83" s="2"/>
      <c r="I83" s="78">
        <f t="shared" si="13"/>
        <v>0</v>
      </c>
      <c r="J83" s="74">
        <f t="shared" si="14"/>
        <v>0</v>
      </c>
    </row>
    <row r="84" spans="1:13" ht="15.5" customHeight="1" thickBot="1" x14ac:dyDescent="0.25">
      <c r="A84" s="106" t="s">
        <v>97</v>
      </c>
      <c r="B84" s="48" t="s">
        <v>6</v>
      </c>
      <c r="C84" s="51">
        <v>10</v>
      </c>
      <c r="D84" s="1"/>
      <c r="E84" s="2"/>
      <c r="F84" s="1"/>
      <c r="G84" s="2"/>
      <c r="H84" s="2"/>
      <c r="I84" s="78">
        <f t="shared" si="13"/>
        <v>0</v>
      </c>
      <c r="J84" s="74">
        <f t="shared" si="14"/>
        <v>0</v>
      </c>
    </row>
    <row r="85" spans="1:13" ht="14.5" customHeight="1" thickBot="1" x14ac:dyDescent="0.25">
      <c r="A85" s="106" t="s">
        <v>98</v>
      </c>
      <c r="B85" s="48" t="s">
        <v>6</v>
      </c>
      <c r="C85" s="51">
        <v>33</v>
      </c>
      <c r="D85" s="1"/>
      <c r="E85" s="2"/>
      <c r="F85" s="1"/>
      <c r="G85" s="2"/>
      <c r="H85" s="2"/>
      <c r="I85" s="78">
        <f t="shared" si="13"/>
        <v>0</v>
      </c>
      <c r="J85" s="74">
        <f t="shared" si="14"/>
        <v>0</v>
      </c>
    </row>
    <row r="86" spans="1:13" ht="16" customHeight="1" thickBot="1" x14ac:dyDescent="0.25">
      <c r="A86" s="106" t="s">
        <v>99</v>
      </c>
      <c r="B86" s="48" t="s">
        <v>4</v>
      </c>
      <c r="C86" s="51">
        <v>12</v>
      </c>
      <c r="D86" s="1"/>
      <c r="E86" s="2"/>
      <c r="F86" s="1"/>
      <c r="G86" s="2"/>
      <c r="H86" s="2"/>
      <c r="I86" s="78">
        <f t="shared" si="13"/>
        <v>0</v>
      </c>
      <c r="J86" s="74">
        <f>C86*I86</f>
        <v>0</v>
      </c>
    </row>
    <row r="87" spans="1:13" ht="16" customHeight="1" thickBot="1" x14ac:dyDescent="0.25">
      <c r="A87" s="106" t="s">
        <v>100</v>
      </c>
      <c r="B87" s="48" t="s">
        <v>6</v>
      </c>
      <c r="C87" s="51">
        <v>20</v>
      </c>
      <c r="D87" s="1"/>
      <c r="E87" s="53"/>
      <c r="F87" s="53"/>
      <c r="G87" s="53"/>
      <c r="H87" s="53"/>
      <c r="I87" s="78">
        <f t="shared" si="13"/>
        <v>0</v>
      </c>
      <c r="J87" s="74">
        <f>C87*I87</f>
        <v>0</v>
      </c>
    </row>
    <row r="88" spans="1:13" ht="15" customHeight="1" thickBot="1" x14ac:dyDescent="0.25">
      <c r="A88" s="108" t="s">
        <v>101</v>
      </c>
      <c r="B88" s="76" t="s">
        <v>7</v>
      </c>
      <c r="C88" s="77">
        <v>18</v>
      </c>
      <c r="D88" s="4"/>
      <c r="E88" s="5"/>
      <c r="F88" s="4"/>
      <c r="G88" s="5"/>
      <c r="H88" s="5"/>
      <c r="I88" s="78">
        <f>D88+E88+F88+G88+H88</f>
        <v>0</v>
      </c>
      <c r="J88" s="79">
        <f>C88*I88</f>
        <v>0</v>
      </c>
    </row>
    <row r="89" spans="1:13" x14ac:dyDescent="0.25">
      <c r="D89" s="28"/>
      <c r="E89" s="28"/>
      <c r="F89" s="28"/>
      <c r="G89" s="28"/>
      <c r="H89" s="28"/>
      <c r="I89" s="28"/>
      <c r="J89" s="28"/>
      <c r="K89" s="66"/>
    </row>
    <row r="90" spans="1:13" x14ac:dyDescent="0.25">
      <c r="D90" s="28"/>
      <c r="E90" s="28"/>
      <c r="F90" s="28"/>
      <c r="G90" s="28"/>
      <c r="H90" s="28"/>
      <c r="I90" s="28"/>
      <c r="J90" s="28"/>
      <c r="K90" s="66"/>
    </row>
    <row r="91" spans="1:13" ht="13.5" thickBot="1" x14ac:dyDescent="0.3">
      <c r="A91" s="128" t="s">
        <v>102</v>
      </c>
      <c r="B91" s="128"/>
      <c r="C91" s="128"/>
      <c r="D91" s="128"/>
      <c r="E91" s="128"/>
      <c r="F91" s="128"/>
      <c r="G91" s="80"/>
      <c r="H91" s="80"/>
      <c r="I91" s="127">
        <f>SUM(J78:J88)</f>
        <v>0</v>
      </c>
      <c r="J91" s="127"/>
    </row>
    <row r="94" spans="1:13" ht="10.5" thickBot="1" x14ac:dyDescent="0.3"/>
    <row r="95" spans="1:13" ht="18.75" customHeight="1" thickBot="1" x14ac:dyDescent="0.3">
      <c r="A95" s="100" t="s">
        <v>103</v>
      </c>
      <c r="B95" s="131" t="s">
        <v>45</v>
      </c>
      <c r="C95" s="132"/>
      <c r="D95" s="132"/>
      <c r="E95" s="133"/>
      <c r="F95" s="131" t="s">
        <v>46</v>
      </c>
      <c r="G95" s="132"/>
      <c r="H95" s="132"/>
      <c r="I95" s="133"/>
      <c r="J95" s="131" t="s">
        <v>47</v>
      </c>
      <c r="K95" s="132"/>
      <c r="L95" s="132"/>
      <c r="M95" s="33"/>
    </row>
    <row r="96" spans="1:13" x14ac:dyDescent="0.25">
      <c r="A96" s="166" t="s">
        <v>0</v>
      </c>
      <c r="B96" s="31" t="s">
        <v>107</v>
      </c>
      <c r="C96" s="134" t="s">
        <v>108</v>
      </c>
      <c r="D96" s="135"/>
      <c r="E96" s="32" t="s">
        <v>107</v>
      </c>
      <c r="F96" s="31" t="s">
        <v>107</v>
      </c>
      <c r="G96" s="134" t="s">
        <v>108</v>
      </c>
      <c r="H96" s="135"/>
      <c r="I96" s="32" t="s">
        <v>107</v>
      </c>
      <c r="J96" s="31" t="s">
        <v>107</v>
      </c>
      <c r="K96" s="134" t="s">
        <v>108</v>
      </c>
      <c r="L96" s="135"/>
      <c r="M96" s="32" t="s">
        <v>107</v>
      </c>
    </row>
    <row r="97" spans="1:14" ht="10.5" thickBot="1" x14ac:dyDescent="0.3">
      <c r="A97" s="167"/>
      <c r="B97" s="59" t="s">
        <v>103</v>
      </c>
      <c r="C97" s="110" t="s">
        <v>109</v>
      </c>
      <c r="D97" s="81" t="s">
        <v>110</v>
      </c>
      <c r="E97" s="82" t="s">
        <v>111</v>
      </c>
      <c r="F97" s="59" t="s">
        <v>103</v>
      </c>
      <c r="G97" s="110" t="s">
        <v>109</v>
      </c>
      <c r="H97" s="81" t="s">
        <v>110</v>
      </c>
      <c r="I97" s="82" t="s">
        <v>111</v>
      </c>
      <c r="J97" s="59" t="s">
        <v>103</v>
      </c>
      <c r="K97" s="110" t="s">
        <v>109</v>
      </c>
      <c r="L97" s="81" t="s">
        <v>110</v>
      </c>
      <c r="M97" s="82" t="s">
        <v>111</v>
      </c>
    </row>
    <row r="98" spans="1:14" ht="11.5" customHeight="1" x14ac:dyDescent="0.25">
      <c r="A98" s="60" t="s">
        <v>104</v>
      </c>
      <c r="B98" s="20"/>
      <c r="C98" s="6"/>
      <c r="D98" s="16"/>
      <c r="E98" s="83">
        <f>(D98-C98)*B98</f>
        <v>0</v>
      </c>
      <c r="F98" s="20"/>
      <c r="G98" s="6"/>
      <c r="H98" s="16"/>
      <c r="I98" s="83">
        <f>(H98-G98)*F98</f>
        <v>0</v>
      </c>
      <c r="J98" s="20"/>
      <c r="K98" s="6"/>
      <c r="L98" s="16"/>
      <c r="M98" s="83">
        <f>(L98-K98)*J98</f>
        <v>0</v>
      </c>
    </row>
    <row r="99" spans="1:14" ht="14" customHeight="1" x14ac:dyDescent="0.25">
      <c r="A99" s="60" t="s">
        <v>105</v>
      </c>
      <c r="B99" s="7"/>
      <c r="C99" s="8"/>
      <c r="D99" s="17"/>
      <c r="E99" s="84">
        <f t="shared" ref="E99:E100" si="15">(D99-C99)*B99</f>
        <v>0</v>
      </c>
      <c r="F99" s="7"/>
      <c r="G99" s="8"/>
      <c r="H99" s="17"/>
      <c r="I99" s="84">
        <f t="shared" ref="I99:I100" si="16">(H99-G99)*F99</f>
        <v>0</v>
      </c>
      <c r="J99" s="7"/>
      <c r="K99" s="8"/>
      <c r="L99" s="17"/>
      <c r="M99" s="84">
        <f t="shared" ref="M99:M100" si="17">(L99-K99)*J99</f>
        <v>0</v>
      </c>
    </row>
    <row r="100" spans="1:14" ht="18.5" customHeight="1" thickBot="1" x14ac:dyDescent="0.3">
      <c r="A100" s="75" t="s">
        <v>106</v>
      </c>
      <c r="B100" s="21"/>
      <c r="C100" s="9"/>
      <c r="D100" s="18"/>
      <c r="E100" s="85">
        <f t="shared" si="15"/>
        <v>0</v>
      </c>
      <c r="F100" s="21"/>
      <c r="G100" s="9"/>
      <c r="H100" s="18"/>
      <c r="I100" s="85">
        <f t="shared" si="16"/>
        <v>0</v>
      </c>
      <c r="J100" s="21"/>
      <c r="K100" s="9"/>
      <c r="L100" s="18"/>
      <c r="M100" s="85">
        <f t="shared" si="17"/>
        <v>0</v>
      </c>
    </row>
    <row r="101" spans="1:14" ht="18" customHeight="1" thickBot="1" x14ac:dyDescent="0.3"/>
    <row r="102" spans="1:14" ht="13.5" customHeight="1" x14ac:dyDescent="0.25">
      <c r="B102" s="30" t="s">
        <v>115</v>
      </c>
      <c r="C102" s="140" t="s">
        <v>117</v>
      </c>
      <c r="D102" s="151"/>
      <c r="E102" s="140" t="s">
        <v>117</v>
      </c>
      <c r="F102" s="151"/>
      <c r="G102" s="140" t="s">
        <v>117</v>
      </c>
      <c r="H102" s="151"/>
      <c r="L102" s="27"/>
    </row>
    <row r="103" spans="1:14" ht="19.5" customHeight="1" thickBot="1" x14ac:dyDescent="0.3">
      <c r="B103" s="39" t="s">
        <v>116</v>
      </c>
      <c r="C103" s="138" t="s">
        <v>111</v>
      </c>
      <c r="D103" s="139"/>
      <c r="E103" s="138" t="s">
        <v>118</v>
      </c>
      <c r="F103" s="139"/>
      <c r="G103" s="138" t="s">
        <v>41</v>
      </c>
      <c r="H103" s="139"/>
      <c r="L103" s="27"/>
    </row>
    <row r="104" spans="1:14" ht="16" customHeight="1" thickBot="1" x14ac:dyDescent="0.3">
      <c r="A104" s="86" t="s">
        <v>112</v>
      </c>
      <c r="B104" s="87">
        <v>56</v>
      </c>
      <c r="C104" s="184">
        <f>E98+I98+M98</f>
        <v>0</v>
      </c>
      <c r="D104" s="185"/>
      <c r="E104" s="188">
        <f>B98+F98+J98</f>
        <v>0</v>
      </c>
      <c r="F104" s="189"/>
      <c r="G104" s="146">
        <f>B104*C104*24</f>
        <v>0</v>
      </c>
      <c r="H104" s="147"/>
      <c r="L104" s="27"/>
    </row>
    <row r="105" spans="1:14" ht="18.5" customHeight="1" thickBot="1" x14ac:dyDescent="0.3">
      <c r="A105" s="60" t="s">
        <v>113</v>
      </c>
      <c r="B105" s="88">
        <v>56</v>
      </c>
      <c r="C105" s="184">
        <f t="shared" ref="C105:C106" si="18">E99+I99+M99</f>
        <v>0</v>
      </c>
      <c r="D105" s="185"/>
      <c r="E105" s="188">
        <f t="shared" ref="E105:E106" si="19">B99+F99+J99</f>
        <v>0</v>
      </c>
      <c r="F105" s="189"/>
      <c r="G105" s="146">
        <f t="shared" ref="G105:G106" si="20">B105*C105*24</f>
        <v>0</v>
      </c>
      <c r="H105" s="147"/>
      <c r="I105" s="111"/>
      <c r="J105" s="112"/>
      <c r="L105" s="27"/>
    </row>
    <row r="106" spans="1:14" ht="18.5" customHeight="1" thickBot="1" x14ac:dyDescent="0.3">
      <c r="A106" s="75" t="s">
        <v>114</v>
      </c>
      <c r="B106" s="89">
        <v>62</v>
      </c>
      <c r="C106" s="186">
        <f t="shared" si="18"/>
        <v>0</v>
      </c>
      <c r="D106" s="187"/>
      <c r="E106" s="190">
        <f t="shared" si="19"/>
        <v>0</v>
      </c>
      <c r="F106" s="191"/>
      <c r="G106" s="131">
        <f t="shared" si="20"/>
        <v>0</v>
      </c>
      <c r="H106" s="133"/>
      <c r="I106" s="111"/>
      <c r="J106" s="112"/>
      <c r="L106" s="27"/>
    </row>
    <row r="108" spans="1:14" ht="13.5" thickBot="1" x14ac:dyDescent="0.3">
      <c r="A108" s="128" t="s">
        <v>119</v>
      </c>
      <c r="B108" s="128"/>
      <c r="C108" s="128"/>
      <c r="D108" s="128"/>
      <c r="E108" s="128"/>
      <c r="F108" s="128"/>
      <c r="G108" s="80"/>
      <c r="H108" s="80"/>
      <c r="I108" s="80"/>
      <c r="L108" s="127">
        <f>SUM(G104:H106)</f>
        <v>0</v>
      </c>
      <c r="M108" s="127"/>
    </row>
    <row r="110" spans="1:14" ht="18.5" thickBot="1" x14ac:dyDescent="0.3">
      <c r="A110" s="113" t="s">
        <v>120</v>
      </c>
      <c r="B110" s="90"/>
      <c r="C110" s="91"/>
      <c r="D110" s="91"/>
      <c r="E110" s="28"/>
      <c r="F110" s="28"/>
      <c r="G110" s="28"/>
      <c r="H110" s="28"/>
      <c r="I110" s="28"/>
      <c r="J110" s="66"/>
      <c r="K110" s="66"/>
      <c r="L110" s="66"/>
      <c r="M110" s="66"/>
      <c r="N110" s="66"/>
    </row>
    <row r="111" spans="1:14" ht="13" customHeight="1" thickBot="1" x14ac:dyDescent="0.3">
      <c r="A111" s="115" t="s">
        <v>121</v>
      </c>
      <c r="B111" s="142" t="s">
        <v>122</v>
      </c>
      <c r="C111" s="143"/>
      <c r="D111" s="143"/>
      <c r="E111" s="143"/>
      <c r="F111" s="143"/>
      <c r="G111" s="143"/>
      <c r="H111" s="143"/>
      <c r="I111" s="143"/>
      <c r="J111" s="143"/>
      <c r="K111" s="144"/>
      <c r="L111" s="95"/>
      <c r="M111" s="95"/>
      <c r="N111" s="95"/>
    </row>
    <row r="112" spans="1:14" ht="10.5" thickBot="1" x14ac:dyDescent="0.3">
      <c r="A112" s="59"/>
      <c r="B112" s="90"/>
      <c r="C112" s="91"/>
      <c r="D112" s="91"/>
      <c r="E112" s="28"/>
      <c r="F112" s="28"/>
      <c r="G112" s="66"/>
      <c r="H112" s="66"/>
      <c r="I112" s="66"/>
      <c r="J112" s="66"/>
      <c r="K112" s="114"/>
      <c r="L112" s="66"/>
      <c r="M112" s="66"/>
      <c r="N112" s="66"/>
    </row>
    <row r="113" spans="1:14" ht="13" customHeight="1" thickBot="1" x14ac:dyDescent="0.3">
      <c r="A113" s="115" t="s">
        <v>123</v>
      </c>
      <c r="B113" s="142" t="s">
        <v>124</v>
      </c>
      <c r="C113" s="143"/>
      <c r="D113" s="143"/>
      <c r="E113" s="143"/>
      <c r="F113" s="143"/>
      <c r="G113" s="143"/>
      <c r="H113" s="143"/>
      <c r="I113" s="143"/>
      <c r="J113" s="143"/>
      <c r="K113" s="144"/>
      <c r="L113" s="95"/>
      <c r="M113" s="95"/>
      <c r="N113" s="95"/>
    </row>
    <row r="114" spans="1:14" x14ac:dyDescent="0.25">
      <c r="A114" s="33"/>
      <c r="N114" s="92"/>
    </row>
    <row r="115" spans="1:14" x14ac:dyDescent="0.25">
      <c r="B115" s="90"/>
      <c r="C115" s="90"/>
      <c r="D115" s="90"/>
      <c r="E115" s="90"/>
      <c r="F115" s="90"/>
      <c r="G115" s="90"/>
      <c r="H115" s="90"/>
      <c r="I115" s="90"/>
      <c r="J115" s="90"/>
      <c r="K115" s="90"/>
      <c r="L115" s="90"/>
      <c r="M115" s="90"/>
      <c r="N115" s="90"/>
    </row>
    <row r="117" spans="1:14" ht="20.5" thickBot="1" x14ac:dyDescent="0.3">
      <c r="A117" s="145" t="s">
        <v>125</v>
      </c>
      <c r="B117" s="145"/>
      <c r="C117" s="145"/>
      <c r="D117" s="145"/>
      <c r="E117" s="145"/>
      <c r="F117" s="145"/>
      <c r="G117" s="145"/>
      <c r="H117" s="145"/>
      <c r="I117" s="67"/>
      <c r="J117" s="67"/>
      <c r="K117" s="67"/>
      <c r="L117" s="182">
        <f>L72+I91+L108+L60</f>
        <v>0</v>
      </c>
      <c r="M117" s="183"/>
    </row>
    <row r="118" spans="1:14" ht="25" x14ac:dyDescent="0.25">
      <c r="A118" s="93" t="s">
        <v>126</v>
      </c>
      <c r="B118" s="94"/>
      <c r="C118" s="94"/>
      <c r="D118" s="94"/>
      <c r="E118" s="94"/>
      <c r="F118" s="94"/>
      <c r="G118" s="94"/>
      <c r="H118" s="94"/>
      <c r="I118" s="94"/>
      <c r="J118" s="94"/>
      <c r="K118" s="94"/>
      <c r="L118" s="94"/>
    </row>
    <row r="119" spans="1:14" ht="25" x14ac:dyDescent="0.25">
      <c r="A119" s="93" t="s">
        <v>127</v>
      </c>
      <c r="B119" s="94"/>
      <c r="C119" s="94"/>
      <c r="D119" s="94"/>
      <c r="E119" s="94"/>
      <c r="F119" s="94"/>
      <c r="G119" s="94"/>
      <c r="H119" s="94"/>
      <c r="I119" s="94"/>
      <c r="J119" s="94"/>
      <c r="K119" s="94"/>
      <c r="L119" s="94"/>
    </row>
    <row r="120" spans="1:14" ht="25" x14ac:dyDescent="0.25">
      <c r="A120" s="93" t="s">
        <v>128</v>
      </c>
      <c r="B120" s="94"/>
      <c r="C120" s="94"/>
      <c r="D120" s="94"/>
      <c r="E120" s="94"/>
      <c r="F120" s="94"/>
      <c r="G120" s="94"/>
      <c r="H120" s="94"/>
      <c r="I120" s="94"/>
      <c r="J120" s="94"/>
      <c r="K120" s="94"/>
      <c r="L120" s="94"/>
    </row>
    <row r="121" spans="1:14" ht="25.5" thickBot="1" x14ac:dyDescent="0.3">
      <c r="A121" s="93"/>
      <c r="B121" s="94"/>
      <c r="C121" s="94"/>
      <c r="D121" s="94"/>
      <c r="E121" s="94"/>
      <c r="F121" s="94"/>
      <c r="G121" s="94"/>
      <c r="H121" s="94"/>
      <c r="I121" s="94"/>
      <c r="J121" s="94"/>
      <c r="K121" s="94"/>
      <c r="L121" s="94"/>
    </row>
    <row r="122" spans="1:14" ht="18" x14ac:dyDescent="0.25">
      <c r="A122" s="116" t="s">
        <v>129</v>
      </c>
      <c r="B122" s="118"/>
      <c r="C122" s="119"/>
      <c r="D122" s="119"/>
      <c r="E122" s="119"/>
      <c r="F122" s="119"/>
      <c r="G122" s="119"/>
      <c r="H122" s="119"/>
      <c r="I122" s="119"/>
      <c r="J122" s="119"/>
      <c r="K122" s="119"/>
      <c r="L122" s="120"/>
      <c r="M122" s="36"/>
    </row>
    <row r="123" spans="1:14" ht="11.25" customHeight="1" x14ac:dyDescent="0.25">
      <c r="A123" s="117" t="s">
        <v>130</v>
      </c>
      <c r="B123" s="121"/>
      <c r="C123" s="122"/>
      <c r="D123" s="122"/>
      <c r="E123" s="122"/>
      <c r="F123" s="122"/>
      <c r="G123" s="122"/>
      <c r="H123" s="122"/>
      <c r="I123" s="122"/>
      <c r="J123" s="122"/>
      <c r="K123" s="122"/>
      <c r="L123" s="123"/>
    </row>
    <row r="124" spans="1:14" ht="12.5" x14ac:dyDescent="0.25">
      <c r="A124" s="22" t="s">
        <v>19</v>
      </c>
      <c r="B124" s="121"/>
      <c r="C124" s="122"/>
      <c r="D124" s="122"/>
      <c r="E124" s="122"/>
      <c r="F124" s="122"/>
      <c r="G124" s="122"/>
      <c r="H124" s="122"/>
      <c r="I124" s="122"/>
      <c r="J124" s="122"/>
      <c r="K124" s="122"/>
      <c r="L124" s="123"/>
    </row>
    <row r="125" spans="1:14" ht="10.5" customHeight="1" x14ac:dyDescent="0.25">
      <c r="B125" s="121"/>
      <c r="C125" s="122"/>
      <c r="D125" s="122"/>
      <c r="E125" s="122"/>
      <c r="F125" s="122"/>
      <c r="G125" s="122"/>
      <c r="H125" s="122"/>
      <c r="I125" s="122"/>
      <c r="J125" s="122"/>
      <c r="K125" s="122"/>
      <c r="L125" s="123"/>
    </row>
    <row r="126" spans="1:14" ht="10.5" thickBot="1" x14ac:dyDescent="0.3">
      <c r="B126" s="124"/>
      <c r="C126" s="125"/>
      <c r="D126" s="125"/>
      <c r="E126" s="125"/>
      <c r="F126" s="125"/>
      <c r="G126" s="125"/>
      <c r="H126" s="125"/>
      <c r="I126" s="125"/>
      <c r="J126" s="125"/>
      <c r="K126" s="125"/>
      <c r="L126" s="126"/>
    </row>
    <row r="127" spans="1:14" ht="7.5" customHeight="1" x14ac:dyDescent="0.25"/>
    <row r="128" spans="1:14" ht="14.25" customHeight="1" x14ac:dyDescent="0.25"/>
    <row r="149" ht="13.5" customHeight="1" x14ac:dyDescent="0.25"/>
    <row r="150" ht="11.25" customHeight="1" x14ac:dyDescent="0.25"/>
    <row r="151" ht="11.25" customHeight="1" x14ac:dyDescent="0.25"/>
    <row r="152" ht="9" customHeight="1" x14ac:dyDescent="0.25"/>
  </sheetData>
  <sheetProtection algorithmName="SHA-512" hashValue="Z3CLaAdBOv6HPfYyYsxU1oNY3sTR2dfWPjTYsZyHmkO2y466EIljXhQhWbqKXwiix8MsWIT41iKXvq3McP6Shg==" saltValue="Px+5WrfSjouDuaMoIHQXOg==" spinCount="100000" sheet="1" selectLockedCells="1"/>
  <protectedRanges>
    <protectedRange algorithmName="SHA-512" hashValue="AqntjBUQjbt3uyjm6GyPoD9bJsv1zSGhBNUO0rF/E3Ity90Q7YBqVljwUT69em0kI2j9H6dhyZZ/NokMqJ6uMQ==" saltValue="2Yn2/u28g0uRVvXZb2PjaA==" spinCount="100000" sqref="A76:A80 A82:A88" name="Artikel"/>
    <protectedRange algorithmName="SHA-512" hashValue="AqntjBUQjbt3uyjm6GyPoD9bJsv1zSGhBNUO0rF/E3Ity90Q7YBqVljwUT69em0kI2j9H6dhyZZ/NokMqJ6uMQ==" saltValue="2Yn2/u28g0uRVvXZb2PjaA==" spinCount="100000" sqref="A81" name="Artikel_1"/>
  </protectedRanges>
  <mergeCells count="96">
    <mergeCell ref="A10:H10"/>
    <mergeCell ref="E103:F103"/>
    <mergeCell ref="E102:F102"/>
    <mergeCell ref="C102:D102"/>
    <mergeCell ref="F75:G75"/>
    <mergeCell ref="F95:I95"/>
    <mergeCell ref="D76:E76"/>
    <mergeCell ref="F76:G76"/>
    <mergeCell ref="G102:H102"/>
    <mergeCell ref="G103:H103"/>
    <mergeCell ref="G96:H96"/>
    <mergeCell ref="L117:M117"/>
    <mergeCell ref="C104:D104"/>
    <mergeCell ref="C105:D105"/>
    <mergeCell ref="C106:D106"/>
    <mergeCell ref="E104:F104"/>
    <mergeCell ref="E105:F105"/>
    <mergeCell ref="E106:F106"/>
    <mergeCell ref="A108:F108"/>
    <mergeCell ref="G105:H105"/>
    <mergeCell ref="G106:H106"/>
    <mergeCell ref="J12:K12"/>
    <mergeCell ref="J95:L95"/>
    <mergeCell ref="A24:M24"/>
    <mergeCell ref="A15:M15"/>
    <mergeCell ref="D13:F13"/>
    <mergeCell ref="J13:K13"/>
    <mergeCell ref="B13:B14"/>
    <mergeCell ref="A13:A14"/>
    <mergeCell ref="A19:M19"/>
    <mergeCell ref="G13:I13"/>
    <mergeCell ref="D69:F69"/>
    <mergeCell ref="D70:F70"/>
    <mergeCell ref="D29:F29"/>
    <mergeCell ref="G70:I70"/>
    <mergeCell ref="G69:I69"/>
    <mergeCell ref="G68:I68"/>
    <mergeCell ref="A66:M66"/>
    <mergeCell ref="B64:B65"/>
    <mergeCell ref="A64:A65"/>
    <mergeCell ref="D64:F64"/>
    <mergeCell ref="J64:K64"/>
    <mergeCell ref="G64:I64"/>
    <mergeCell ref="G65:I65"/>
    <mergeCell ref="D68:F68"/>
    <mergeCell ref="D65:F65"/>
    <mergeCell ref="D67:F67"/>
    <mergeCell ref="G67:I67"/>
    <mergeCell ref="C3:H3"/>
    <mergeCell ref="C4:H4"/>
    <mergeCell ref="C5:H5"/>
    <mergeCell ref="A96:A97"/>
    <mergeCell ref="A32:M32"/>
    <mergeCell ref="A41:M41"/>
    <mergeCell ref="A56:M56"/>
    <mergeCell ref="L60:M60"/>
    <mergeCell ref="J65:K65"/>
    <mergeCell ref="J67:K67"/>
    <mergeCell ref="J69:K69"/>
    <mergeCell ref="J70:K70"/>
    <mergeCell ref="D63:F63"/>
    <mergeCell ref="J63:K63"/>
    <mergeCell ref="J68:K68"/>
    <mergeCell ref="J7:J8"/>
    <mergeCell ref="D6:H6"/>
    <mergeCell ref="G12:I12"/>
    <mergeCell ref="G29:I29"/>
    <mergeCell ref="G63:I63"/>
    <mergeCell ref="A48:M48"/>
    <mergeCell ref="J29:K29"/>
    <mergeCell ref="A30:A31"/>
    <mergeCell ref="B30:B31"/>
    <mergeCell ref="A44:M44"/>
    <mergeCell ref="D30:F30"/>
    <mergeCell ref="J30:K30"/>
    <mergeCell ref="G30:I30"/>
    <mergeCell ref="A52:M52"/>
    <mergeCell ref="C7:H7"/>
    <mergeCell ref="C8:H8"/>
    <mergeCell ref="D12:F12"/>
    <mergeCell ref="B122:L126"/>
    <mergeCell ref="L72:M72"/>
    <mergeCell ref="I91:J91"/>
    <mergeCell ref="A91:F91"/>
    <mergeCell ref="D75:E75"/>
    <mergeCell ref="B95:E95"/>
    <mergeCell ref="L108:M108"/>
    <mergeCell ref="C96:D96"/>
    <mergeCell ref="B76:B77"/>
    <mergeCell ref="C103:D103"/>
    <mergeCell ref="A76:A77"/>
    <mergeCell ref="B111:K111"/>
    <mergeCell ref="B113:K113"/>
    <mergeCell ref="A117:H117"/>
    <mergeCell ref="K96:L96"/>
    <mergeCell ref="G104:H104"/>
  </mergeCells>
  <phoneticPr fontId="7" type="noConversion"/>
  <hyperlinks>
    <hyperlink ref="A124" r:id="rId1" xr:uid="{00000000-0004-0000-0000-000000000000}"/>
  </hyperlinks>
  <pageMargins left="0" right="0" top="0" bottom="0" header="0" footer="0"/>
  <pageSetup paperSize="9" scale="71" fitToHeight="0" orientation="portrait" r:id="rId2"/>
  <rowBreaks count="3" manualBreakCount="3">
    <brk id="27" max="10" man="1"/>
    <brk id="73" max="13" man="1"/>
    <brk id="93" max="13"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60BD7F10ABC14CB6AA1EA32B14C4A2" ma:contentTypeVersion="13" ma:contentTypeDescription="Create a new document." ma:contentTypeScope="" ma:versionID="3616b0aa9ec58cce093ca0752270cb07">
  <xsd:schema xmlns:xsd="http://www.w3.org/2001/XMLSchema" xmlns:xs="http://www.w3.org/2001/XMLSchema" xmlns:p="http://schemas.microsoft.com/office/2006/metadata/properties" xmlns:ns2="1715d55c-a4ec-46bd-8861-38a565ea7fd8" xmlns:ns3="00294c63-7af1-46fc-8414-f34c738df9f4" targetNamespace="http://schemas.microsoft.com/office/2006/metadata/properties" ma:root="true" ma:fieldsID="682d22ea966150700a06ed3cdba4a106" ns2:_="" ns3:_="">
    <xsd:import namespace="1715d55c-a4ec-46bd-8861-38a565ea7fd8"/>
    <xsd:import namespace="00294c63-7af1-46fc-8414-f34c738df9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15d55c-a4ec-46bd-8861-38a565ea7f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346e7db-a292-4863-a434-38aa85db71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294c63-7af1-46fc-8414-f34c738df9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3b7890c-4e84-4f73-a890-273e1d324965}" ma:internalName="TaxCatchAll" ma:showField="CatchAllData" ma:web="00294c63-7af1-46fc-8414-f34c738df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715d55c-a4ec-46bd-8861-38a565ea7fd8">
      <Terms xmlns="http://schemas.microsoft.com/office/infopath/2007/PartnerControls"/>
    </lcf76f155ced4ddcb4097134ff3c332f>
    <TaxCatchAll xmlns="00294c63-7af1-46fc-8414-f34c738df9f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711FA-2CFB-463E-9122-5DC0AC04C0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15d55c-a4ec-46bd-8861-38a565ea7fd8"/>
    <ds:schemaRef ds:uri="00294c63-7af1-46fc-8414-f34c738df9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1ABCBD-E372-4559-8F37-8108C8FEDB6B}">
  <ds:schemaRefs>
    <ds:schemaRef ds:uri="http://schemas.microsoft.com/office/2006/documentManagement/typ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metadata/properties"/>
    <ds:schemaRef ds:uri="00294c63-7af1-46fc-8414-f34c738df9f4"/>
    <ds:schemaRef ds:uri="1715d55c-a4ec-46bd-8861-38a565ea7fd8"/>
    <ds:schemaRef ds:uri="http://purl.org/dc/dcmitype/"/>
  </ds:schemaRefs>
</ds:datastoreItem>
</file>

<file path=customXml/itemProps3.xml><?xml version="1.0" encoding="utf-8"?>
<ds:datastoreItem xmlns:ds="http://schemas.openxmlformats.org/officeDocument/2006/customXml" ds:itemID="{22C04979-98BB-4D0E-8FA5-21E6EF707F31}">
  <ds:schemaRefs>
    <ds:schemaRef ds:uri="http://schemas.microsoft.com/sharepoint/v3/contenttype/forms"/>
  </ds:schemaRefs>
</ds:datastoreItem>
</file>

<file path=docMetadata/LabelInfo.xml><?xml version="1.0" encoding="utf-8"?>
<clbl:labelList xmlns:clbl="http://schemas.microsoft.com/office/2020/mipLabelMetadata">
  <clbl:label id="{4bad0d50-9cbb-471c-bae7-38b20ec0f1f9}" enabled="1" method="Standard" siteId="{35aa8c5b-ac0a-4b15-9788-ff6dfa22901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Bestellformular</vt:lpstr>
      <vt:lpstr>Bestellformular!Druckbereich</vt:lpstr>
    </vt:vector>
  </TitlesOfParts>
  <Manager/>
  <Company>Genossenschaft Migros Zürich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Jonas Schweingruber</dc:creator>
  <cp:keywords/>
  <dc:description/>
  <cp:lastModifiedBy>Krackowitz, Marie-Luis-GMZ</cp:lastModifiedBy>
  <cp:revision/>
  <cp:lastPrinted>2025-03-12T13:32:06Z</cp:lastPrinted>
  <dcterms:created xsi:type="dcterms:W3CDTF">2018-07-16T09:21:57Z</dcterms:created>
  <dcterms:modified xsi:type="dcterms:W3CDTF">2025-04-08T12:39:05Z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0x0101003D60BD7F10ABC14CB6AA1EA32B14C4A2</vt:lpwstr>
  </property>
  <property fmtid="{D5CDD505-2E9C-101B-9397-08002B2CF9AE}" pid="3" name="MediaServiceImageTags">
    <vt:lpwstr/>
  </property>
</Properties>
</file>